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'Sheet1'!$A$1:$AH$70</definedName>
  </definedNames>
  <calcPr fullCalcOnLoad="1"/>
</workbook>
</file>

<file path=xl/sharedStrings.xml><?xml version="1.0" encoding="utf-8"?>
<sst xmlns="http://schemas.openxmlformats.org/spreadsheetml/2006/main" count="185" uniqueCount="41">
  <si>
    <t>○</t>
  </si>
  <si>
    <t>○</t>
  </si>
  <si>
    <t>阪神</t>
  </si>
  <si>
    <t>中山</t>
  </si>
  <si>
    <t>×</t>
  </si>
  <si>
    <t>京都</t>
  </si>
  <si>
    <t>東京</t>
  </si>
  <si>
    <t>日付</t>
  </si>
  <si>
    <t>競馬場</t>
  </si>
  <si>
    <t>レース</t>
  </si>
  <si>
    <t>配当</t>
  </si>
  <si>
    <t>何点目か</t>
  </si>
  <si>
    <t>収支</t>
  </si>
  <si>
    <t>収支累計</t>
  </si>
  <si>
    <t>１点1000円</t>
  </si>
  <si>
    <t>６点流し</t>
  </si>
  <si>
    <t>１点買い</t>
  </si>
  <si>
    <t>１点6000円</t>
  </si>
  <si>
    <t>１点3000円</t>
  </si>
  <si>
    <t>２点流し</t>
  </si>
  <si>
    <t>３点流し</t>
  </si>
  <si>
    <t>４点流し</t>
  </si>
  <si>
    <t>５点流し</t>
  </si>
  <si>
    <t>１点2000円</t>
  </si>
  <si>
    <t>１点1500円</t>
  </si>
  <si>
    <t>１点1200円</t>
  </si>
  <si>
    <t>1-3:1500 , 4-6:500</t>
  </si>
  <si>
    <t>1-2:2000 , 3-6:500</t>
  </si>
  <si>
    <t>1:3000 , 2-6:600</t>
  </si>
  <si>
    <t>変則流し</t>
  </si>
  <si>
    <t>勝敗</t>
  </si>
  <si>
    <t>変則流しについて</t>
  </si>
  <si>
    <t>賭金</t>
  </si>
  <si>
    <t>買い点数</t>
  </si>
  <si>
    <t>～200</t>
  </si>
  <si>
    <t>200～299</t>
  </si>
  <si>
    <t>300～399</t>
  </si>
  <si>
    <t>400～499</t>
  </si>
  <si>
    <t>500～599</t>
  </si>
  <si>
    <t>600～</t>
  </si>
  <si>
    <t>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</si>
</sst>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gee\.mm\.dd"/>
    <numFmt numFmtId="178" formatCode="0;&quot;▲ &quot;0"/>
    <numFmt numFmtId="179" formatCode="#,##0;&quot;▲ &quot;#,##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/>
    </xf>
    <xf numFmtId="177" fontId="0" fillId="0" borderId="0" xfId="0" applyNumberFormat="1" applyAlignment="1">
      <alignment horizontal="center"/>
    </xf>
    <xf numFmtId="179" fontId="0" fillId="0" borderId="0" xfId="16" applyNumberFormat="1" applyAlignment="1">
      <alignment/>
    </xf>
    <xf numFmtId="179" fontId="0" fillId="0" borderId="0" xfId="16" applyNumberFormat="1" applyAlignment="1">
      <alignment horizontal="center"/>
    </xf>
    <xf numFmtId="0" fontId="0" fillId="2" borderId="0" xfId="0" applyFill="1" applyAlignment="1">
      <alignment/>
    </xf>
    <xf numFmtId="179" fontId="0" fillId="2" borderId="0" xfId="16" applyNumberFormat="1" applyFill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179" fontId="0" fillId="0" borderId="1" xfId="16" applyNumberFormat="1" applyFont="1" applyBorder="1" applyAlignment="1">
      <alignment horizontal="center"/>
    </xf>
    <xf numFmtId="179" fontId="0" fillId="0" borderId="1" xfId="16" applyNumberFormat="1" applyBorder="1" applyAlignment="1">
      <alignment horizontal="center"/>
    </xf>
    <xf numFmtId="38" fontId="0" fillId="0" borderId="1" xfId="16" applyFont="1" applyBorder="1" applyAlignment="1">
      <alignment horizontal="center"/>
    </xf>
    <xf numFmtId="179" fontId="0" fillId="0" borderId="1" xfId="16" applyNumberFormat="1" applyBorder="1" applyAlignment="1">
      <alignment/>
    </xf>
    <xf numFmtId="179" fontId="0" fillId="0" borderId="1" xfId="16" applyNumberFormat="1" applyFont="1" applyBorder="1" applyAlignment="1">
      <alignment/>
    </xf>
    <xf numFmtId="5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2" borderId="1" xfId="16" applyFill="1" applyBorder="1" applyAlignment="1">
      <alignment/>
    </xf>
    <xf numFmtId="179" fontId="0" fillId="2" borderId="1" xfId="16" applyNumberFormat="1" applyFill="1" applyBorder="1" applyAlignment="1">
      <alignment/>
    </xf>
    <xf numFmtId="179" fontId="0" fillId="2" borderId="1" xfId="16" applyNumberFormat="1" applyFont="1" applyFill="1" applyBorder="1" applyAlignment="1">
      <alignment/>
    </xf>
    <xf numFmtId="179" fontId="0" fillId="3" borderId="1" xfId="16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179" fontId="0" fillId="0" borderId="1" xfId="16" applyNumberFormat="1" applyFont="1" applyBorder="1" applyAlignment="1">
      <alignment horizontal="center"/>
    </xf>
    <xf numFmtId="179" fontId="0" fillId="0" borderId="1" xfId="16" applyNumberFormat="1" applyBorder="1" applyAlignment="1">
      <alignment horizontal="center"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 horizontal="center"/>
    </xf>
    <xf numFmtId="5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179" fontId="0" fillId="0" borderId="2" xfId="16" applyNumberFormat="1" applyBorder="1" applyAlignment="1">
      <alignment/>
    </xf>
    <xf numFmtId="179" fontId="0" fillId="0" borderId="2" xfId="16" applyNumberFormat="1" applyFont="1" applyBorder="1" applyAlignment="1">
      <alignment/>
    </xf>
    <xf numFmtId="0" fontId="0" fillId="0" borderId="3" xfId="0" applyBorder="1" applyAlignment="1">
      <alignment/>
    </xf>
    <xf numFmtId="17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179" fontId="0" fillId="0" borderId="3" xfId="16" applyNumberFormat="1" applyBorder="1" applyAlignment="1">
      <alignment/>
    </xf>
    <xf numFmtId="179" fontId="0" fillId="0" borderId="3" xfId="16" applyNumberFormat="1" applyFont="1" applyBorder="1" applyAlignment="1">
      <alignment/>
    </xf>
    <xf numFmtId="0" fontId="0" fillId="0" borderId="4" xfId="0" applyBorder="1" applyAlignment="1">
      <alignment/>
    </xf>
    <xf numFmtId="177" fontId="0" fillId="0" borderId="5" xfId="0" applyNumberFormat="1" applyBorder="1" applyAlignment="1">
      <alignment horizontal="center"/>
    </xf>
    <xf numFmtId="56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8" fontId="0" fillId="0" borderId="5" xfId="16" applyBorder="1" applyAlignment="1">
      <alignment/>
    </xf>
    <xf numFmtId="179" fontId="0" fillId="0" borderId="5" xfId="16" applyNumberFormat="1" applyBorder="1" applyAlignment="1">
      <alignment/>
    </xf>
    <xf numFmtId="179" fontId="0" fillId="0" borderId="6" xfId="16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2" max="2" width="9.50390625" style="3" bestFit="1" customWidth="1"/>
    <col min="3" max="3" width="7.125" style="1" bestFit="1" customWidth="1"/>
    <col min="4" max="4" width="6.625" style="0" bestFit="1" customWidth="1"/>
    <col min="5" max="5" width="5.25390625" style="1" bestFit="1" customWidth="1"/>
    <col min="6" max="6" width="5.875" style="2" bestFit="1" customWidth="1"/>
    <col min="9" max="9" width="9.375" style="4" bestFit="1" customWidth="1"/>
    <col min="10" max="14" width="9.00390625" style="4" customWidth="1"/>
    <col min="15" max="26" width="9.125" style="4" bestFit="1" customWidth="1"/>
    <col min="27" max="28" width="0" style="4" hidden="1" customWidth="1"/>
    <col min="29" max="30" width="9.125" style="4" bestFit="1" customWidth="1"/>
    <col min="31" max="31" width="2.50390625" style="4" customWidth="1"/>
    <col min="32" max="32" width="9.375" style="4" bestFit="1" customWidth="1"/>
    <col min="33" max="33" width="6.625" style="4" bestFit="1" customWidth="1"/>
    <col min="34" max="34" width="9.375" style="4" bestFit="1" customWidth="1"/>
    <col min="35" max="40" width="9.00390625" style="4" customWidth="1"/>
  </cols>
  <sheetData>
    <row r="1" spans="1:30" ht="13.5">
      <c r="A1" s="8"/>
      <c r="B1" s="9"/>
      <c r="C1" s="10"/>
      <c r="D1" s="8"/>
      <c r="E1" s="10"/>
      <c r="F1" s="11"/>
      <c r="G1" s="8"/>
      <c r="H1" s="8"/>
      <c r="I1" s="26" t="s">
        <v>15</v>
      </c>
      <c r="J1" s="27"/>
      <c r="K1" s="26" t="s">
        <v>16</v>
      </c>
      <c r="L1" s="27"/>
      <c r="M1" s="26" t="s">
        <v>19</v>
      </c>
      <c r="N1" s="27"/>
      <c r="O1" s="26" t="s">
        <v>20</v>
      </c>
      <c r="P1" s="27"/>
      <c r="Q1" s="26" t="s">
        <v>21</v>
      </c>
      <c r="R1" s="27"/>
      <c r="S1" s="26" t="s">
        <v>22</v>
      </c>
      <c r="T1" s="27"/>
      <c r="U1" s="26" t="s">
        <v>15</v>
      </c>
      <c r="V1" s="27"/>
      <c r="W1" s="26" t="s">
        <v>15</v>
      </c>
      <c r="X1" s="27"/>
      <c r="Y1" s="26" t="s">
        <v>15</v>
      </c>
      <c r="Z1" s="27"/>
      <c r="AA1" s="13"/>
      <c r="AB1" s="13"/>
      <c r="AC1" s="26" t="s">
        <v>29</v>
      </c>
      <c r="AD1" s="27"/>
    </row>
    <row r="2" spans="1:30" ht="13.5">
      <c r="A2" s="8"/>
      <c r="B2" s="9"/>
      <c r="C2" s="10"/>
      <c r="D2" s="8"/>
      <c r="E2" s="10"/>
      <c r="F2" s="11"/>
      <c r="G2" s="8"/>
      <c r="H2" s="8"/>
      <c r="I2" s="26" t="s">
        <v>14</v>
      </c>
      <c r="J2" s="26"/>
      <c r="K2" s="26" t="s">
        <v>17</v>
      </c>
      <c r="L2" s="26"/>
      <c r="M2" s="26" t="s">
        <v>18</v>
      </c>
      <c r="N2" s="26"/>
      <c r="O2" s="26" t="s">
        <v>23</v>
      </c>
      <c r="P2" s="26"/>
      <c r="Q2" s="26" t="s">
        <v>24</v>
      </c>
      <c r="R2" s="26"/>
      <c r="S2" s="26" t="s">
        <v>25</v>
      </c>
      <c r="T2" s="26"/>
      <c r="U2" s="26" t="s">
        <v>26</v>
      </c>
      <c r="V2" s="26"/>
      <c r="W2" s="26" t="s">
        <v>27</v>
      </c>
      <c r="X2" s="26"/>
      <c r="Y2" s="26" t="s">
        <v>28</v>
      </c>
      <c r="Z2" s="26"/>
      <c r="AA2" s="12"/>
      <c r="AB2" s="12"/>
      <c r="AC2" s="27"/>
      <c r="AD2" s="27"/>
    </row>
    <row r="3" spans="1:40" s="1" customFormat="1" ht="13.5">
      <c r="A3" s="10"/>
      <c r="B3" s="9" t="s">
        <v>7</v>
      </c>
      <c r="C3" s="10" t="s">
        <v>8</v>
      </c>
      <c r="D3" s="10" t="s">
        <v>9</v>
      </c>
      <c r="E3" s="10" t="s">
        <v>30</v>
      </c>
      <c r="F3" s="14" t="s">
        <v>10</v>
      </c>
      <c r="G3" s="10" t="s">
        <v>11</v>
      </c>
      <c r="H3" s="10"/>
      <c r="I3" s="12" t="s">
        <v>12</v>
      </c>
      <c r="J3" s="13" t="s">
        <v>13</v>
      </c>
      <c r="K3" s="12" t="s">
        <v>12</v>
      </c>
      <c r="L3" s="13" t="s">
        <v>13</v>
      </c>
      <c r="M3" s="12" t="s">
        <v>12</v>
      </c>
      <c r="N3" s="13" t="s">
        <v>13</v>
      </c>
      <c r="O3" s="12" t="s">
        <v>12</v>
      </c>
      <c r="P3" s="13" t="s">
        <v>13</v>
      </c>
      <c r="Q3" s="12" t="s">
        <v>12</v>
      </c>
      <c r="R3" s="13" t="s">
        <v>13</v>
      </c>
      <c r="S3" s="12" t="s">
        <v>12</v>
      </c>
      <c r="T3" s="13" t="s">
        <v>13</v>
      </c>
      <c r="U3" s="12" t="s">
        <v>12</v>
      </c>
      <c r="V3" s="13" t="s">
        <v>13</v>
      </c>
      <c r="W3" s="12" t="s">
        <v>12</v>
      </c>
      <c r="X3" s="13" t="s">
        <v>13</v>
      </c>
      <c r="Y3" s="12" t="s">
        <v>12</v>
      </c>
      <c r="Z3" s="13" t="s">
        <v>13</v>
      </c>
      <c r="AA3" s="13"/>
      <c r="AB3" s="13"/>
      <c r="AC3" s="12" t="s">
        <v>12</v>
      </c>
      <c r="AD3" s="13" t="s">
        <v>13</v>
      </c>
      <c r="AE3" s="5"/>
      <c r="AF3" s="26" t="s">
        <v>31</v>
      </c>
      <c r="AG3" s="26"/>
      <c r="AH3" s="26"/>
      <c r="AI3" s="5"/>
      <c r="AJ3" s="5"/>
      <c r="AK3" s="5"/>
      <c r="AL3" s="5"/>
      <c r="AM3" s="5"/>
      <c r="AN3" s="5"/>
    </row>
    <row r="4" spans="1:34" ht="13.5">
      <c r="A4" s="8">
        <v>1</v>
      </c>
      <c r="B4" s="9">
        <v>37226</v>
      </c>
      <c r="C4" s="10" t="s">
        <v>3</v>
      </c>
      <c r="D4" s="8">
        <v>1</v>
      </c>
      <c r="E4" s="10" t="s">
        <v>1</v>
      </c>
      <c r="F4" s="11">
        <v>850</v>
      </c>
      <c r="G4" s="8">
        <v>1</v>
      </c>
      <c r="H4" s="8"/>
      <c r="I4" s="15">
        <f>$F4*10-6000</f>
        <v>2500</v>
      </c>
      <c r="J4" s="15">
        <f>I4</f>
        <v>2500</v>
      </c>
      <c r="K4" s="15">
        <f>IF(G4=1,F4*60-6000,-6000)</f>
        <v>45000</v>
      </c>
      <c r="L4" s="15">
        <f>K4</f>
        <v>45000</v>
      </c>
      <c r="M4" s="16">
        <f>IF($G4&lt;=2,$F4*30-6000,-6000)</f>
        <v>19500</v>
      </c>
      <c r="N4" s="15">
        <f>M4</f>
        <v>19500</v>
      </c>
      <c r="O4" s="16">
        <f>IF($G4&lt;=3,$F4*20-6000,-6000)</f>
        <v>11000</v>
      </c>
      <c r="P4" s="15">
        <f>O4</f>
        <v>11000</v>
      </c>
      <c r="Q4" s="16">
        <f>IF($G4&lt;=4,$F4*15-6000,-6000)</f>
        <v>6750</v>
      </c>
      <c r="R4" s="15">
        <f>Q4</f>
        <v>6750</v>
      </c>
      <c r="S4" s="16">
        <f>IF($G4&lt;=5,$F4*12-6000,-6000)</f>
        <v>4200</v>
      </c>
      <c r="T4" s="15">
        <f>S4</f>
        <v>4200</v>
      </c>
      <c r="U4" s="16">
        <f>IF($G4&lt;=3,$F4*15-6000,$F4*5-6000)</f>
        <v>6750</v>
      </c>
      <c r="V4" s="15">
        <f>U4</f>
        <v>6750</v>
      </c>
      <c r="W4" s="16">
        <f aca="true" t="shared" si="0" ref="W4:W37">IF($G4&lt;=2,$F4*20-6000,$F4*5-6000)</f>
        <v>11000</v>
      </c>
      <c r="X4" s="15">
        <f>W4</f>
        <v>11000</v>
      </c>
      <c r="Y4" s="16">
        <f>IF($G4&lt;=1,$F4*30-6000,$F4*6-6000)</f>
        <v>19500</v>
      </c>
      <c r="Z4" s="15">
        <f>Y4</f>
        <v>19500</v>
      </c>
      <c r="AA4" s="15">
        <f aca="true" t="shared" si="1" ref="AA4:AA37">IF(F4&lt;200,F4*60-6000,IF(F4&lt;300,F4*30-6000,IF(F4&lt;400,F4*20-6000,IF(F4&lt;500,F4*15-6000,IF(F4&lt;600,F4*12-6000,IF(F4&gt;=600,F4*10-6000,-6000))))))</f>
        <v>2500</v>
      </c>
      <c r="AB4" s="15">
        <f>IF(F4&lt;1,0,IF(F4&lt;200,1,IF(F4&lt;300,2,IF(F4&lt;400,3,IF(F4&lt;500,4,IF(F4&lt;600,5,IF(F4&gt;=600,6,6)))))))</f>
        <v>6</v>
      </c>
      <c r="AC4" s="15">
        <f>IF(AB4-G4&gt;=0,AA4,-6000)</f>
        <v>2500</v>
      </c>
      <c r="AD4" s="15">
        <f>AC4</f>
        <v>2500</v>
      </c>
      <c r="AF4" s="12" t="s">
        <v>10</v>
      </c>
      <c r="AG4" s="12" t="s">
        <v>32</v>
      </c>
      <c r="AH4" s="12" t="s">
        <v>33</v>
      </c>
    </row>
    <row r="5" spans="1:34" ht="13.5">
      <c r="A5" s="8">
        <v>2</v>
      </c>
      <c r="B5" s="9">
        <v>37226</v>
      </c>
      <c r="C5" s="17" t="s">
        <v>2</v>
      </c>
      <c r="D5" s="8">
        <v>8</v>
      </c>
      <c r="E5" s="10" t="s">
        <v>1</v>
      </c>
      <c r="F5" s="11">
        <v>1330</v>
      </c>
      <c r="G5" s="8">
        <v>4</v>
      </c>
      <c r="H5" s="8"/>
      <c r="I5" s="15">
        <f aca="true" t="shared" si="2" ref="I5:I70">F5*10-6000</f>
        <v>7300</v>
      </c>
      <c r="J5" s="15">
        <f>I5+J4</f>
        <v>9800</v>
      </c>
      <c r="K5" s="15">
        <f aca="true" t="shared" si="3" ref="K5:K70">IF(G5=1,F5*60-6000,-6000)</f>
        <v>-6000</v>
      </c>
      <c r="L5" s="15">
        <f>K5+L4</f>
        <v>39000</v>
      </c>
      <c r="M5" s="16">
        <f aca="true" t="shared" si="4" ref="M5:M70">IF(G5&lt;=2,F5*30-6000,-6000)</f>
        <v>-6000</v>
      </c>
      <c r="N5" s="15">
        <f>M5+N4</f>
        <v>13500</v>
      </c>
      <c r="O5" s="16">
        <f>IF($G5&lt;=3,$F5*20-6000,-6000)</f>
        <v>-6000</v>
      </c>
      <c r="P5" s="15">
        <f>O5+P4</f>
        <v>5000</v>
      </c>
      <c r="Q5" s="16">
        <f>IF($G5&lt;=4,$F5*15-6000,-6000)</f>
        <v>13950</v>
      </c>
      <c r="R5" s="15">
        <f>Q5+R4</f>
        <v>20700</v>
      </c>
      <c r="S5" s="16">
        <f>IF($G5&lt;=5,$F5*12-6000,-6000)</f>
        <v>9960</v>
      </c>
      <c r="T5" s="15">
        <f>S5+T4</f>
        <v>14160</v>
      </c>
      <c r="U5" s="16">
        <f>IF($G5&lt;=3,$F5*15-6000,$F5*5-6000)</f>
        <v>650</v>
      </c>
      <c r="V5" s="15">
        <f>U5+V4</f>
        <v>7400</v>
      </c>
      <c r="W5" s="16">
        <f t="shared" si="0"/>
        <v>650</v>
      </c>
      <c r="X5" s="15">
        <f>W5+X4</f>
        <v>11650</v>
      </c>
      <c r="Y5" s="16">
        <f>IF($G5&lt;=1,$F5*30-6000,$F5*6-6000)</f>
        <v>1980</v>
      </c>
      <c r="Z5" s="15">
        <f>Y5+Z4</f>
        <v>21480</v>
      </c>
      <c r="AA5" s="15">
        <f t="shared" si="1"/>
        <v>7300</v>
      </c>
      <c r="AB5" s="15">
        <f>IF(F5&lt;1,0,IF(F5&lt;200,1,IF(F5&lt;300,2,IF(F5&lt;400,3,IF(F5&lt;500,4,IF(F5&lt;600,5,IF(F5&gt;=600,6,6)))))))</f>
        <v>6</v>
      </c>
      <c r="AC5" s="15">
        <f>IF(AB5-G5&gt;=0,AA5,-6000)</f>
        <v>7300</v>
      </c>
      <c r="AD5" s="15">
        <f>AC5+AD4</f>
        <v>9800</v>
      </c>
      <c r="AF5" s="12" t="s">
        <v>34</v>
      </c>
      <c r="AG5" s="15">
        <v>6000</v>
      </c>
      <c r="AH5" s="15">
        <v>1</v>
      </c>
    </row>
    <row r="6" spans="1:34" ht="13.5">
      <c r="A6" s="8">
        <v>3</v>
      </c>
      <c r="B6" s="9">
        <v>37227</v>
      </c>
      <c r="C6" s="10" t="s">
        <v>3</v>
      </c>
      <c r="D6" s="8">
        <v>2</v>
      </c>
      <c r="E6" s="10" t="s">
        <v>4</v>
      </c>
      <c r="F6" s="11"/>
      <c r="G6" s="8"/>
      <c r="H6" s="8"/>
      <c r="I6" s="15">
        <f t="shared" si="2"/>
        <v>-6000</v>
      </c>
      <c r="J6" s="15">
        <f aca="true" t="shared" si="5" ref="J6:N70">I6+J5</f>
        <v>3800</v>
      </c>
      <c r="K6" s="15">
        <f t="shared" si="3"/>
        <v>-6000</v>
      </c>
      <c r="L6" s="15">
        <f t="shared" si="5"/>
        <v>33000</v>
      </c>
      <c r="M6" s="16">
        <f t="shared" si="4"/>
        <v>-6000</v>
      </c>
      <c r="N6" s="15">
        <f t="shared" si="5"/>
        <v>7500</v>
      </c>
      <c r="O6" s="16">
        <f aca="true" t="shared" si="6" ref="O6:O70">IF($G6&lt;=3,$F6*20-6000,-6000)</f>
        <v>-6000</v>
      </c>
      <c r="P6" s="15">
        <f aca="true" t="shared" si="7" ref="P6:P70">O6+P5</f>
        <v>-1000</v>
      </c>
      <c r="Q6" s="16">
        <f aca="true" t="shared" si="8" ref="Q6:Q70">IF($G6&lt;=4,$F6*15-6000,-6000)</f>
        <v>-6000</v>
      </c>
      <c r="R6" s="15">
        <f aca="true" t="shared" si="9" ref="R6:R70">Q6+R5</f>
        <v>14700</v>
      </c>
      <c r="S6" s="16">
        <f aca="true" t="shared" si="10" ref="S6:S70">IF($G6&lt;=5,$F6*12-6000,-6000)</f>
        <v>-6000</v>
      </c>
      <c r="T6" s="15">
        <f aca="true" t="shared" si="11" ref="T6:T70">S6+T5</f>
        <v>8160</v>
      </c>
      <c r="U6" s="16">
        <f aca="true" t="shared" si="12" ref="U6:U70">IF($G6&lt;=3,$F6*15-6000,$F6*5-6000)</f>
        <v>-6000</v>
      </c>
      <c r="V6" s="15">
        <f aca="true" t="shared" si="13" ref="V6:V70">U6+V5</f>
        <v>1400</v>
      </c>
      <c r="W6" s="16">
        <f t="shared" si="0"/>
        <v>-6000</v>
      </c>
      <c r="X6" s="15">
        <f aca="true" t="shared" si="14" ref="X6:X70">W6+X5</f>
        <v>5650</v>
      </c>
      <c r="Y6" s="15">
        <f aca="true" t="shared" si="15" ref="Y6:Y70">IF($G6&lt;=1,$F6*30-6000,$F6*6-6000)</f>
        <v>-6000</v>
      </c>
      <c r="Z6" s="15">
        <f aca="true" t="shared" si="16" ref="Z6:Z70">Y6+Z5</f>
        <v>15480</v>
      </c>
      <c r="AA6" s="15">
        <f t="shared" si="1"/>
        <v>-6000</v>
      </c>
      <c r="AB6" s="15">
        <f>IF(F6&lt;1,0,IF(F6&lt;200,1,IF(F6&lt;300,2,IF(F6&lt;400,3,IF(F6&lt;500,4,IF(F6&lt;600,5,IF(F6&gt;=600,6,6)))))))</f>
        <v>0</v>
      </c>
      <c r="AC6" s="15">
        <f>IF(AB6-G6&gt;=0,AA6,-6000)</f>
        <v>-6000</v>
      </c>
      <c r="AD6" s="15">
        <f aca="true" t="shared" si="17" ref="AD6:AD70">AC6+AD5</f>
        <v>3800</v>
      </c>
      <c r="AF6" s="12" t="s">
        <v>35</v>
      </c>
      <c r="AG6" s="15">
        <v>3000</v>
      </c>
      <c r="AH6" s="15">
        <v>2</v>
      </c>
    </row>
    <row r="7" spans="1:34" ht="13.5">
      <c r="A7" s="8">
        <v>4</v>
      </c>
      <c r="B7" s="9">
        <v>37227</v>
      </c>
      <c r="C7" s="17" t="s">
        <v>2</v>
      </c>
      <c r="D7" s="8">
        <v>1</v>
      </c>
      <c r="E7" s="10" t="s">
        <v>1</v>
      </c>
      <c r="F7" s="11">
        <v>260</v>
      </c>
      <c r="G7" s="8">
        <v>1</v>
      </c>
      <c r="H7" s="8"/>
      <c r="I7" s="15">
        <f t="shared" si="2"/>
        <v>-3400</v>
      </c>
      <c r="J7" s="15">
        <f t="shared" si="5"/>
        <v>400</v>
      </c>
      <c r="K7" s="15">
        <f t="shared" si="3"/>
        <v>9600</v>
      </c>
      <c r="L7" s="15">
        <f t="shared" si="5"/>
        <v>42600</v>
      </c>
      <c r="M7" s="16">
        <f t="shared" si="4"/>
        <v>1800</v>
      </c>
      <c r="N7" s="15">
        <f t="shared" si="5"/>
        <v>9300</v>
      </c>
      <c r="O7" s="16">
        <f t="shared" si="6"/>
        <v>-800</v>
      </c>
      <c r="P7" s="15">
        <f t="shared" si="7"/>
        <v>-1800</v>
      </c>
      <c r="Q7" s="16">
        <f t="shared" si="8"/>
        <v>-2100</v>
      </c>
      <c r="R7" s="15">
        <f t="shared" si="9"/>
        <v>12600</v>
      </c>
      <c r="S7" s="16">
        <f t="shared" si="10"/>
        <v>-2880</v>
      </c>
      <c r="T7" s="15">
        <f t="shared" si="11"/>
        <v>5280</v>
      </c>
      <c r="U7" s="16">
        <f t="shared" si="12"/>
        <v>-2100</v>
      </c>
      <c r="V7" s="15">
        <f t="shared" si="13"/>
        <v>-700</v>
      </c>
      <c r="W7" s="16">
        <f t="shared" si="0"/>
        <v>-800</v>
      </c>
      <c r="X7" s="15">
        <f t="shared" si="14"/>
        <v>4850</v>
      </c>
      <c r="Y7" s="15">
        <f t="shared" si="15"/>
        <v>1800</v>
      </c>
      <c r="Z7" s="15">
        <f t="shared" si="16"/>
        <v>17280</v>
      </c>
      <c r="AA7" s="15">
        <f t="shared" si="1"/>
        <v>1800</v>
      </c>
      <c r="AB7" s="15">
        <f aca="true" t="shared" si="18" ref="AB7:AB70">IF(F7&lt;1,0,IF(F7&lt;200,1,IF(F7&lt;300,2,IF(F7&lt;400,3,IF(F7&lt;500,4,IF(F7&lt;600,5,IF(F7&gt;=600,6,6)))))))</f>
        <v>2</v>
      </c>
      <c r="AC7" s="15">
        <f aca="true" t="shared" si="19" ref="AC7:AC70">IF(AB7-G7&gt;=0,AA7,IF(G7=0,-6000,-6000))</f>
        <v>1800</v>
      </c>
      <c r="AD7" s="15">
        <f t="shared" si="17"/>
        <v>5600</v>
      </c>
      <c r="AF7" s="12" t="s">
        <v>36</v>
      </c>
      <c r="AG7" s="15">
        <v>2000</v>
      </c>
      <c r="AH7" s="15">
        <v>3</v>
      </c>
    </row>
    <row r="8" spans="1:34" ht="13.5">
      <c r="A8" s="8">
        <v>5</v>
      </c>
      <c r="B8" s="9">
        <v>37233</v>
      </c>
      <c r="C8" s="10" t="s">
        <v>3</v>
      </c>
      <c r="D8" s="8">
        <v>8</v>
      </c>
      <c r="E8" s="10" t="s">
        <v>1</v>
      </c>
      <c r="F8" s="11">
        <v>1020</v>
      </c>
      <c r="G8" s="8">
        <v>4</v>
      </c>
      <c r="H8" s="8"/>
      <c r="I8" s="15">
        <f t="shared" si="2"/>
        <v>4200</v>
      </c>
      <c r="J8" s="15">
        <f t="shared" si="5"/>
        <v>4600</v>
      </c>
      <c r="K8" s="15">
        <f t="shared" si="3"/>
        <v>-6000</v>
      </c>
      <c r="L8" s="15">
        <f t="shared" si="5"/>
        <v>36600</v>
      </c>
      <c r="M8" s="16">
        <f t="shared" si="4"/>
        <v>-6000</v>
      </c>
      <c r="N8" s="15">
        <f t="shared" si="5"/>
        <v>3300</v>
      </c>
      <c r="O8" s="16">
        <f t="shared" si="6"/>
        <v>-6000</v>
      </c>
      <c r="P8" s="15">
        <f t="shared" si="7"/>
        <v>-7800</v>
      </c>
      <c r="Q8" s="16">
        <f t="shared" si="8"/>
        <v>9300</v>
      </c>
      <c r="R8" s="15">
        <f t="shared" si="9"/>
        <v>21900</v>
      </c>
      <c r="S8" s="16">
        <f t="shared" si="10"/>
        <v>6240</v>
      </c>
      <c r="T8" s="15">
        <f t="shared" si="11"/>
        <v>11520</v>
      </c>
      <c r="U8" s="16">
        <f t="shared" si="12"/>
        <v>-900</v>
      </c>
      <c r="V8" s="15">
        <f t="shared" si="13"/>
        <v>-1600</v>
      </c>
      <c r="W8" s="16">
        <f t="shared" si="0"/>
        <v>-900</v>
      </c>
      <c r="X8" s="15">
        <f t="shared" si="14"/>
        <v>3950</v>
      </c>
      <c r="Y8" s="15">
        <f t="shared" si="15"/>
        <v>120</v>
      </c>
      <c r="Z8" s="15">
        <f t="shared" si="16"/>
        <v>17400</v>
      </c>
      <c r="AA8" s="15">
        <f t="shared" si="1"/>
        <v>4200</v>
      </c>
      <c r="AB8" s="15">
        <f t="shared" si="18"/>
        <v>6</v>
      </c>
      <c r="AC8" s="15">
        <f t="shared" si="19"/>
        <v>4200</v>
      </c>
      <c r="AD8" s="15">
        <f t="shared" si="17"/>
        <v>9800</v>
      </c>
      <c r="AF8" s="12" t="s">
        <v>37</v>
      </c>
      <c r="AG8" s="15">
        <v>1500</v>
      </c>
      <c r="AH8" s="15">
        <v>4</v>
      </c>
    </row>
    <row r="9" spans="1:34" ht="13.5">
      <c r="A9" s="8">
        <v>6</v>
      </c>
      <c r="B9" s="9">
        <v>37233</v>
      </c>
      <c r="C9" s="17" t="s">
        <v>2</v>
      </c>
      <c r="D9" s="8">
        <v>12</v>
      </c>
      <c r="E9" s="10" t="s">
        <v>1</v>
      </c>
      <c r="F9" s="11">
        <v>570</v>
      </c>
      <c r="G9" s="8">
        <v>3</v>
      </c>
      <c r="H9" s="8"/>
      <c r="I9" s="15">
        <f t="shared" si="2"/>
        <v>-300</v>
      </c>
      <c r="J9" s="15">
        <f t="shared" si="5"/>
        <v>4300</v>
      </c>
      <c r="K9" s="15">
        <f t="shared" si="3"/>
        <v>-6000</v>
      </c>
      <c r="L9" s="15">
        <f t="shared" si="5"/>
        <v>30600</v>
      </c>
      <c r="M9" s="16">
        <f t="shared" si="4"/>
        <v>-6000</v>
      </c>
      <c r="N9" s="15">
        <f t="shared" si="5"/>
        <v>-2700</v>
      </c>
      <c r="O9" s="16">
        <f t="shared" si="6"/>
        <v>5400</v>
      </c>
      <c r="P9" s="15">
        <f t="shared" si="7"/>
        <v>-2400</v>
      </c>
      <c r="Q9" s="16">
        <f t="shared" si="8"/>
        <v>2550</v>
      </c>
      <c r="R9" s="15">
        <f t="shared" si="9"/>
        <v>24450</v>
      </c>
      <c r="S9" s="16">
        <f t="shared" si="10"/>
        <v>840</v>
      </c>
      <c r="T9" s="15">
        <f t="shared" si="11"/>
        <v>12360</v>
      </c>
      <c r="U9" s="16">
        <f t="shared" si="12"/>
        <v>2550</v>
      </c>
      <c r="V9" s="15">
        <f t="shared" si="13"/>
        <v>950</v>
      </c>
      <c r="W9" s="16">
        <f t="shared" si="0"/>
        <v>-3150</v>
      </c>
      <c r="X9" s="15">
        <f t="shared" si="14"/>
        <v>800</v>
      </c>
      <c r="Y9" s="15">
        <f t="shared" si="15"/>
        <v>-2580</v>
      </c>
      <c r="Z9" s="15">
        <f t="shared" si="16"/>
        <v>14820</v>
      </c>
      <c r="AA9" s="15">
        <f t="shared" si="1"/>
        <v>840</v>
      </c>
      <c r="AB9" s="15">
        <f t="shared" si="18"/>
        <v>5</v>
      </c>
      <c r="AC9" s="15">
        <f t="shared" si="19"/>
        <v>840</v>
      </c>
      <c r="AD9" s="15">
        <f t="shared" si="17"/>
        <v>10640</v>
      </c>
      <c r="AF9" s="12" t="s">
        <v>38</v>
      </c>
      <c r="AG9" s="15">
        <v>1200</v>
      </c>
      <c r="AH9" s="15">
        <v>5</v>
      </c>
    </row>
    <row r="10" spans="1:34" ht="13.5">
      <c r="A10" s="8">
        <v>7</v>
      </c>
      <c r="B10" s="9">
        <v>37234</v>
      </c>
      <c r="C10" s="10" t="s">
        <v>3</v>
      </c>
      <c r="D10" s="8">
        <v>8</v>
      </c>
      <c r="E10" s="10" t="s">
        <v>4</v>
      </c>
      <c r="F10" s="11"/>
      <c r="G10" s="8"/>
      <c r="H10" s="8"/>
      <c r="I10" s="15">
        <f t="shared" si="2"/>
        <v>-6000</v>
      </c>
      <c r="J10" s="15">
        <f t="shared" si="5"/>
        <v>-1700</v>
      </c>
      <c r="K10" s="15">
        <f t="shared" si="3"/>
        <v>-6000</v>
      </c>
      <c r="L10" s="15">
        <f t="shared" si="5"/>
        <v>24600</v>
      </c>
      <c r="M10" s="16">
        <f t="shared" si="4"/>
        <v>-6000</v>
      </c>
      <c r="N10" s="15">
        <f t="shared" si="5"/>
        <v>-8700</v>
      </c>
      <c r="O10" s="16">
        <f t="shared" si="6"/>
        <v>-6000</v>
      </c>
      <c r="P10" s="15">
        <f t="shared" si="7"/>
        <v>-8400</v>
      </c>
      <c r="Q10" s="16">
        <f t="shared" si="8"/>
        <v>-6000</v>
      </c>
      <c r="R10" s="15">
        <f t="shared" si="9"/>
        <v>18450</v>
      </c>
      <c r="S10" s="16">
        <f t="shared" si="10"/>
        <v>-6000</v>
      </c>
      <c r="T10" s="15">
        <f t="shared" si="11"/>
        <v>6360</v>
      </c>
      <c r="U10" s="16">
        <f t="shared" si="12"/>
        <v>-6000</v>
      </c>
      <c r="V10" s="15">
        <f t="shared" si="13"/>
        <v>-5050</v>
      </c>
      <c r="W10" s="16">
        <f t="shared" si="0"/>
        <v>-6000</v>
      </c>
      <c r="X10" s="15">
        <f t="shared" si="14"/>
        <v>-5200</v>
      </c>
      <c r="Y10" s="15">
        <f t="shared" si="15"/>
        <v>-6000</v>
      </c>
      <c r="Z10" s="15">
        <f t="shared" si="16"/>
        <v>8820</v>
      </c>
      <c r="AA10" s="15">
        <f t="shared" si="1"/>
        <v>-6000</v>
      </c>
      <c r="AB10" s="15">
        <f t="shared" si="18"/>
        <v>0</v>
      </c>
      <c r="AC10" s="15">
        <f t="shared" si="19"/>
        <v>-6000</v>
      </c>
      <c r="AD10" s="15">
        <f t="shared" si="17"/>
        <v>4640</v>
      </c>
      <c r="AF10" s="12" t="s">
        <v>39</v>
      </c>
      <c r="AG10" s="15">
        <v>1000</v>
      </c>
      <c r="AH10" s="15">
        <v>6</v>
      </c>
    </row>
    <row r="11" spans="1:30" ht="13.5">
      <c r="A11" s="8">
        <v>8</v>
      </c>
      <c r="B11" s="9">
        <v>37247</v>
      </c>
      <c r="C11" s="10" t="s">
        <v>3</v>
      </c>
      <c r="D11" s="8">
        <v>2</v>
      </c>
      <c r="E11" s="10" t="s">
        <v>1</v>
      </c>
      <c r="F11" s="11">
        <v>490</v>
      </c>
      <c r="G11" s="8">
        <v>1</v>
      </c>
      <c r="H11" s="8"/>
      <c r="I11" s="15">
        <f t="shared" si="2"/>
        <v>-1100</v>
      </c>
      <c r="J11" s="15">
        <f t="shared" si="5"/>
        <v>-2800</v>
      </c>
      <c r="K11" s="15">
        <f t="shared" si="3"/>
        <v>23400</v>
      </c>
      <c r="L11" s="15">
        <f t="shared" si="5"/>
        <v>48000</v>
      </c>
      <c r="M11" s="16">
        <f t="shared" si="4"/>
        <v>8700</v>
      </c>
      <c r="N11" s="15">
        <f t="shared" si="5"/>
        <v>0</v>
      </c>
      <c r="O11" s="16">
        <f t="shared" si="6"/>
        <v>3800</v>
      </c>
      <c r="P11" s="15">
        <f t="shared" si="7"/>
        <v>-4600</v>
      </c>
      <c r="Q11" s="16">
        <f t="shared" si="8"/>
        <v>1350</v>
      </c>
      <c r="R11" s="15">
        <f t="shared" si="9"/>
        <v>19800</v>
      </c>
      <c r="S11" s="16">
        <f t="shared" si="10"/>
        <v>-120</v>
      </c>
      <c r="T11" s="15">
        <f t="shared" si="11"/>
        <v>6240</v>
      </c>
      <c r="U11" s="16">
        <f t="shared" si="12"/>
        <v>1350</v>
      </c>
      <c r="V11" s="15">
        <f t="shared" si="13"/>
        <v>-3700</v>
      </c>
      <c r="W11" s="16">
        <f t="shared" si="0"/>
        <v>3800</v>
      </c>
      <c r="X11" s="15">
        <f t="shared" si="14"/>
        <v>-1400</v>
      </c>
      <c r="Y11" s="15">
        <f t="shared" si="15"/>
        <v>8700</v>
      </c>
      <c r="Z11" s="15">
        <f t="shared" si="16"/>
        <v>17520</v>
      </c>
      <c r="AA11" s="15">
        <f t="shared" si="1"/>
        <v>1350</v>
      </c>
      <c r="AB11" s="15">
        <f t="shared" si="18"/>
        <v>4</v>
      </c>
      <c r="AC11" s="15">
        <f t="shared" si="19"/>
        <v>1350</v>
      </c>
      <c r="AD11" s="15">
        <f t="shared" si="17"/>
        <v>5990</v>
      </c>
    </row>
    <row r="12" spans="1:30" ht="13.5">
      <c r="A12" s="8">
        <v>9</v>
      </c>
      <c r="B12" s="9">
        <v>37247</v>
      </c>
      <c r="C12" s="17" t="s">
        <v>2</v>
      </c>
      <c r="D12" s="8">
        <v>10</v>
      </c>
      <c r="E12" s="10" t="s">
        <v>1</v>
      </c>
      <c r="F12" s="11">
        <v>2650</v>
      </c>
      <c r="G12" s="8">
        <v>2</v>
      </c>
      <c r="H12" s="8"/>
      <c r="I12" s="15">
        <f t="shared" si="2"/>
        <v>20500</v>
      </c>
      <c r="J12" s="15">
        <f t="shared" si="5"/>
        <v>17700</v>
      </c>
      <c r="K12" s="15">
        <f t="shared" si="3"/>
        <v>-6000</v>
      </c>
      <c r="L12" s="15">
        <f t="shared" si="5"/>
        <v>42000</v>
      </c>
      <c r="M12" s="16">
        <f t="shared" si="4"/>
        <v>73500</v>
      </c>
      <c r="N12" s="15">
        <f t="shared" si="5"/>
        <v>73500</v>
      </c>
      <c r="O12" s="16">
        <f t="shared" si="6"/>
        <v>47000</v>
      </c>
      <c r="P12" s="15">
        <f t="shared" si="7"/>
        <v>42400</v>
      </c>
      <c r="Q12" s="16">
        <f t="shared" si="8"/>
        <v>33750</v>
      </c>
      <c r="R12" s="15">
        <f t="shared" si="9"/>
        <v>53550</v>
      </c>
      <c r="S12" s="16">
        <f t="shared" si="10"/>
        <v>25800</v>
      </c>
      <c r="T12" s="15">
        <f t="shared" si="11"/>
        <v>32040</v>
      </c>
      <c r="U12" s="16">
        <f t="shared" si="12"/>
        <v>33750</v>
      </c>
      <c r="V12" s="15">
        <f t="shared" si="13"/>
        <v>30050</v>
      </c>
      <c r="W12" s="16">
        <f t="shared" si="0"/>
        <v>47000</v>
      </c>
      <c r="X12" s="15">
        <f t="shared" si="14"/>
        <v>45600</v>
      </c>
      <c r="Y12" s="15">
        <f t="shared" si="15"/>
        <v>9900</v>
      </c>
      <c r="Z12" s="15">
        <f t="shared" si="16"/>
        <v>27420</v>
      </c>
      <c r="AA12" s="15">
        <f t="shared" si="1"/>
        <v>20500</v>
      </c>
      <c r="AB12" s="15">
        <f t="shared" si="18"/>
        <v>6</v>
      </c>
      <c r="AC12" s="15">
        <f t="shared" si="19"/>
        <v>20500</v>
      </c>
      <c r="AD12" s="15">
        <f t="shared" si="17"/>
        <v>26490</v>
      </c>
    </row>
    <row r="13" spans="1:40" s="6" customFormat="1" ht="13.5">
      <c r="A13" s="18">
        <v>10</v>
      </c>
      <c r="B13" s="19">
        <v>37248</v>
      </c>
      <c r="C13" s="20" t="s">
        <v>3</v>
      </c>
      <c r="D13" s="18">
        <v>12</v>
      </c>
      <c r="E13" s="20" t="s">
        <v>4</v>
      </c>
      <c r="F13" s="21"/>
      <c r="G13" s="18"/>
      <c r="H13" s="18"/>
      <c r="I13" s="22">
        <f t="shared" si="2"/>
        <v>-6000</v>
      </c>
      <c r="J13" s="22">
        <f t="shared" si="5"/>
        <v>11700</v>
      </c>
      <c r="K13" s="22">
        <f t="shared" si="3"/>
        <v>-6000</v>
      </c>
      <c r="L13" s="22">
        <f t="shared" si="5"/>
        <v>36000</v>
      </c>
      <c r="M13" s="23">
        <f t="shared" si="4"/>
        <v>-6000</v>
      </c>
      <c r="N13" s="24">
        <f t="shared" si="5"/>
        <v>67500</v>
      </c>
      <c r="O13" s="23">
        <f t="shared" si="6"/>
        <v>-6000</v>
      </c>
      <c r="P13" s="22">
        <f t="shared" si="7"/>
        <v>36400</v>
      </c>
      <c r="Q13" s="23">
        <f t="shared" si="8"/>
        <v>-6000</v>
      </c>
      <c r="R13" s="22">
        <f t="shared" si="9"/>
        <v>47550</v>
      </c>
      <c r="S13" s="23">
        <f t="shared" si="10"/>
        <v>-6000</v>
      </c>
      <c r="T13" s="22">
        <f t="shared" si="11"/>
        <v>26040</v>
      </c>
      <c r="U13" s="23">
        <f t="shared" si="12"/>
        <v>-6000</v>
      </c>
      <c r="V13" s="22">
        <f t="shared" si="13"/>
        <v>24050</v>
      </c>
      <c r="W13" s="23">
        <f t="shared" si="0"/>
        <v>-6000</v>
      </c>
      <c r="X13" s="22">
        <f t="shared" si="14"/>
        <v>39600</v>
      </c>
      <c r="Y13" s="22">
        <f t="shared" si="15"/>
        <v>-6000</v>
      </c>
      <c r="Z13" s="22">
        <f t="shared" si="16"/>
        <v>21420</v>
      </c>
      <c r="AA13" s="22">
        <f t="shared" si="1"/>
        <v>-6000</v>
      </c>
      <c r="AB13" s="22">
        <f t="shared" si="18"/>
        <v>0</v>
      </c>
      <c r="AC13" s="25">
        <f t="shared" si="19"/>
        <v>-6000</v>
      </c>
      <c r="AD13" s="22">
        <f t="shared" si="17"/>
        <v>20490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30" ht="14.25" thickBot="1">
      <c r="A14" s="28">
        <v>11</v>
      </c>
      <c r="B14" s="29">
        <v>37248</v>
      </c>
      <c r="C14" s="30" t="s">
        <v>2</v>
      </c>
      <c r="D14" s="28">
        <v>7</v>
      </c>
      <c r="E14" s="31" t="s">
        <v>1</v>
      </c>
      <c r="F14" s="32">
        <v>1190</v>
      </c>
      <c r="G14" s="28">
        <v>6</v>
      </c>
      <c r="H14" s="28"/>
      <c r="I14" s="33">
        <f t="shared" si="2"/>
        <v>5900</v>
      </c>
      <c r="J14" s="33">
        <f t="shared" si="5"/>
        <v>17600</v>
      </c>
      <c r="K14" s="33">
        <f t="shared" si="3"/>
        <v>-6000</v>
      </c>
      <c r="L14" s="33">
        <f t="shared" si="5"/>
        <v>30000</v>
      </c>
      <c r="M14" s="34">
        <f t="shared" si="4"/>
        <v>-6000</v>
      </c>
      <c r="N14" s="33">
        <f t="shared" si="5"/>
        <v>61500</v>
      </c>
      <c r="O14" s="34">
        <f t="shared" si="6"/>
        <v>-6000</v>
      </c>
      <c r="P14" s="33">
        <f t="shared" si="7"/>
        <v>30400</v>
      </c>
      <c r="Q14" s="34">
        <f t="shared" si="8"/>
        <v>-6000</v>
      </c>
      <c r="R14" s="33">
        <f t="shared" si="9"/>
        <v>41550</v>
      </c>
      <c r="S14" s="34">
        <f t="shared" si="10"/>
        <v>-6000</v>
      </c>
      <c r="T14" s="33">
        <f t="shared" si="11"/>
        <v>20040</v>
      </c>
      <c r="U14" s="34">
        <f t="shared" si="12"/>
        <v>-50</v>
      </c>
      <c r="V14" s="33">
        <f t="shared" si="13"/>
        <v>24000</v>
      </c>
      <c r="W14" s="34">
        <f t="shared" si="0"/>
        <v>-50</v>
      </c>
      <c r="X14" s="33">
        <f t="shared" si="14"/>
        <v>39550</v>
      </c>
      <c r="Y14" s="33">
        <f t="shared" si="15"/>
        <v>1140</v>
      </c>
      <c r="Z14" s="33">
        <f t="shared" si="16"/>
        <v>22560</v>
      </c>
      <c r="AA14" s="33">
        <f t="shared" si="1"/>
        <v>5900</v>
      </c>
      <c r="AB14" s="33">
        <f t="shared" si="18"/>
        <v>6</v>
      </c>
      <c r="AC14" s="33">
        <f t="shared" si="19"/>
        <v>5900</v>
      </c>
      <c r="AD14" s="33">
        <f t="shared" si="17"/>
        <v>26390</v>
      </c>
    </row>
    <row r="15" spans="1:30" ht="14.25" thickBot="1">
      <c r="A15" s="41"/>
      <c r="B15" s="42" t="s">
        <v>40</v>
      </c>
      <c r="C15" s="43"/>
      <c r="D15" s="44"/>
      <c r="E15" s="45"/>
      <c r="F15" s="46"/>
      <c r="G15" s="44"/>
      <c r="H15" s="44"/>
      <c r="I15" s="47">
        <f>SUM(I4:I14)</f>
        <v>17600</v>
      </c>
      <c r="J15" s="47"/>
      <c r="K15" s="47">
        <f>SUM(K4:K14)</f>
        <v>30000</v>
      </c>
      <c r="L15" s="47"/>
      <c r="M15" s="47">
        <f>SUM(M4:M14)</f>
        <v>61500</v>
      </c>
      <c r="N15" s="47"/>
      <c r="O15" s="47">
        <f>SUM(O4:O14)</f>
        <v>30400</v>
      </c>
      <c r="P15" s="47"/>
      <c r="Q15" s="47">
        <f>SUM(Q4:Q14)</f>
        <v>41550</v>
      </c>
      <c r="R15" s="47"/>
      <c r="S15" s="47">
        <f>SUM(S4:S14)</f>
        <v>20040</v>
      </c>
      <c r="T15" s="47"/>
      <c r="U15" s="47">
        <f>SUM(U4:U14)</f>
        <v>24000</v>
      </c>
      <c r="V15" s="47"/>
      <c r="W15" s="47">
        <f>SUM(W4:W14)</f>
        <v>39550</v>
      </c>
      <c r="X15" s="47"/>
      <c r="Y15" s="47">
        <f>SUM(Y4:Y14)</f>
        <v>22560</v>
      </c>
      <c r="Z15" s="47"/>
      <c r="AA15" s="47"/>
      <c r="AB15" s="47"/>
      <c r="AC15" s="47">
        <f>SUM(AC4:AC14)</f>
        <v>26390</v>
      </c>
      <c r="AD15" s="48"/>
    </row>
    <row r="16" spans="1:30" ht="13.5">
      <c r="A16" s="35">
        <v>12</v>
      </c>
      <c r="B16" s="36">
        <v>37262</v>
      </c>
      <c r="C16" s="37" t="s">
        <v>6</v>
      </c>
      <c r="D16" s="35">
        <v>12</v>
      </c>
      <c r="E16" s="37" t="s">
        <v>1</v>
      </c>
      <c r="F16" s="38">
        <v>910</v>
      </c>
      <c r="G16" s="35">
        <v>1</v>
      </c>
      <c r="H16" s="35"/>
      <c r="I16" s="39">
        <f t="shared" si="2"/>
        <v>3100</v>
      </c>
      <c r="J16" s="39">
        <f>I16+J14</f>
        <v>20700</v>
      </c>
      <c r="K16" s="39">
        <f t="shared" si="3"/>
        <v>48600</v>
      </c>
      <c r="L16" s="39">
        <f>K16+L14</f>
        <v>78600</v>
      </c>
      <c r="M16" s="40">
        <f t="shared" si="4"/>
        <v>21300</v>
      </c>
      <c r="N16" s="39">
        <f>M16+N14</f>
        <v>82800</v>
      </c>
      <c r="O16" s="40">
        <f t="shared" si="6"/>
        <v>12200</v>
      </c>
      <c r="P16" s="39">
        <f>O16+P14</f>
        <v>42600</v>
      </c>
      <c r="Q16" s="40">
        <f t="shared" si="8"/>
        <v>7650</v>
      </c>
      <c r="R16" s="39">
        <f>Q16+R14</f>
        <v>49200</v>
      </c>
      <c r="S16" s="40">
        <f t="shared" si="10"/>
        <v>4920</v>
      </c>
      <c r="T16" s="39">
        <f>S16+T14</f>
        <v>24960</v>
      </c>
      <c r="U16" s="40">
        <f t="shared" si="12"/>
        <v>7650</v>
      </c>
      <c r="V16" s="39">
        <f>U16+V14</f>
        <v>31650</v>
      </c>
      <c r="W16" s="40">
        <f t="shared" si="0"/>
        <v>12200</v>
      </c>
      <c r="X16" s="39">
        <f>W16+X14</f>
        <v>51750</v>
      </c>
      <c r="Y16" s="39">
        <f t="shared" si="15"/>
        <v>21300</v>
      </c>
      <c r="Z16" s="39">
        <f>Y16+Z14</f>
        <v>43860</v>
      </c>
      <c r="AA16" s="39">
        <f t="shared" si="1"/>
        <v>3100</v>
      </c>
      <c r="AB16" s="39">
        <f t="shared" si="18"/>
        <v>6</v>
      </c>
      <c r="AC16" s="39">
        <f t="shared" si="19"/>
        <v>3100</v>
      </c>
      <c r="AD16" s="39">
        <f>AC16+AD14</f>
        <v>29490</v>
      </c>
    </row>
    <row r="17" spans="1:30" ht="13.5">
      <c r="A17" s="8">
        <v>13</v>
      </c>
      <c r="B17" s="9">
        <v>37262</v>
      </c>
      <c r="C17" s="17" t="s">
        <v>5</v>
      </c>
      <c r="D17" s="8">
        <v>12</v>
      </c>
      <c r="E17" s="10" t="s">
        <v>4</v>
      </c>
      <c r="F17" s="11"/>
      <c r="G17" s="8"/>
      <c r="H17" s="8"/>
      <c r="I17" s="15">
        <f t="shared" si="2"/>
        <v>-6000</v>
      </c>
      <c r="J17" s="15">
        <f t="shared" si="5"/>
        <v>14700</v>
      </c>
      <c r="K17" s="15">
        <f t="shared" si="3"/>
        <v>-6000</v>
      </c>
      <c r="L17" s="15">
        <f t="shared" si="5"/>
        <v>72600</v>
      </c>
      <c r="M17" s="16">
        <f t="shared" si="4"/>
        <v>-6000</v>
      </c>
      <c r="N17" s="15">
        <f t="shared" si="5"/>
        <v>76800</v>
      </c>
      <c r="O17" s="16">
        <f t="shared" si="6"/>
        <v>-6000</v>
      </c>
      <c r="P17" s="15">
        <f t="shared" si="7"/>
        <v>36600</v>
      </c>
      <c r="Q17" s="16">
        <f t="shared" si="8"/>
        <v>-6000</v>
      </c>
      <c r="R17" s="15">
        <f t="shared" si="9"/>
        <v>43200</v>
      </c>
      <c r="S17" s="16">
        <f t="shared" si="10"/>
        <v>-6000</v>
      </c>
      <c r="T17" s="15">
        <f t="shared" si="11"/>
        <v>18960</v>
      </c>
      <c r="U17" s="16">
        <f t="shared" si="12"/>
        <v>-6000</v>
      </c>
      <c r="V17" s="15">
        <f t="shared" si="13"/>
        <v>25650</v>
      </c>
      <c r="W17" s="16">
        <f t="shared" si="0"/>
        <v>-6000</v>
      </c>
      <c r="X17" s="15">
        <f t="shared" si="14"/>
        <v>45750</v>
      </c>
      <c r="Y17" s="15">
        <f t="shared" si="15"/>
        <v>-6000</v>
      </c>
      <c r="Z17" s="15">
        <f t="shared" si="16"/>
        <v>37860</v>
      </c>
      <c r="AA17" s="15">
        <f t="shared" si="1"/>
        <v>-6000</v>
      </c>
      <c r="AB17" s="15">
        <f t="shared" si="18"/>
        <v>0</v>
      </c>
      <c r="AC17" s="15">
        <f t="shared" si="19"/>
        <v>-6000</v>
      </c>
      <c r="AD17" s="15">
        <f t="shared" si="17"/>
        <v>23490</v>
      </c>
    </row>
    <row r="18" spans="1:30" ht="13.5">
      <c r="A18" s="8">
        <v>14</v>
      </c>
      <c r="B18" s="9">
        <v>37263</v>
      </c>
      <c r="C18" s="10" t="s">
        <v>6</v>
      </c>
      <c r="D18" s="8">
        <v>1</v>
      </c>
      <c r="E18" s="10" t="s">
        <v>4</v>
      </c>
      <c r="F18" s="11"/>
      <c r="G18" s="8"/>
      <c r="H18" s="8"/>
      <c r="I18" s="15">
        <f t="shared" si="2"/>
        <v>-6000</v>
      </c>
      <c r="J18" s="15">
        <f t="shared" si="5"/>
        <v>8700</v>
      </c>
      <c r="K18" s="15">
        <f t="shared" si="3"/>
        <v>-6000</v>
      </c>
      <c r="L18" s="15">
        <f t="shared" si="5"/>
        <v>66600</v>
      </c>
      <c r="M18" s="16">
        <f t="shared" si="4"/>
        <v>-6000</v>
      </c>
      <c r="N18" s="15">
        <f t="shared" si="5"/>
        <v>70800</v>
      </c>
      <c r="O18" s="16">
        <f t="shared" si="6"/>
        <v>-6000</v>
      </c>
      <c r="P18" s="15">
        <f t="shared" si="7"/>
        <v>30600</v>
      </c>
      <c r="Q18" s="16">
        <f t="shared" si="8"/>
        <v>-6000</v>
      </c>
      <c r="R18" s="15">
        <f t="shared" si="9"/>
        <v>37200</v>
      </c>
      <c r="S18" s="16">
        <f t="shared" si="10"/>
        <v>-6000</v>
      </c>
      <c r="T18" s="15">
        <f t="shared" si="11"/>
        <v>12960</v>
      </c>
      <c r="U18" s="16">
        <f t="shared" si="12"/>
        <v>-6000</v>
      </c>
      <c r="V18" s="15">
        <f t="shared" si="13"/>
        <v>19650</v>
      </c>
      <c r="W18" s="16">
        <f t="shared" si="0"/>
        <v>-6000</v>
      </c>
      <c r="X18" s="15">
        <f t="shared" si="14"/>
        <v>39750</v>
      </c>
      <c r="Y18" s="15">
        <f t="shared" si="15"/>
        <v>-6000</v>
      </c>
      <c r="Z18" s="15">
        <f t="shared" si="16"/>
        <v>31860</v>
      </c>
      <c r="AA18" s="15">
        <f t="shared" si="1"/>
        <v>-6000</v>
      </c>
      <c r="AB18" s="15">
        <f t="shared" si="18"/>
        <v>0</v>
      </c>
      <c r="AC18" s="15">
        <f t="shared" si="19"/>
        <v>-6000</v>
      </c>
      <c r="AD18" s="15">
        <f t="shared" si="17"/>
        <v>17490</v>
      </c>
    </row>
    <row r="19" spans="1:30" ht="13.5">
      <c r="A19" s="8">
        <v>15</v>
      </c>
      <c r="B19" s="9">
        <v>37263</v>
      </c>
      <c r="C19" s="17" t="s">
        <v>5</v>
      </c>
      <c r="D19" s="8">
        <v>12</v>
      </c>
      <c r="E19" s="10" t="s">
        <v>1</v>
      </c>
      <c r="F19" s="11">
        <v>380</v>
      </c>
      <c r="G19" s="8">
        <v>1</v>
      </c>
      <c r="H19" s="8"/>
      <c r="I19" s="15">
        <f t="shared" si="2"/>
        <v>-2200</v>
      </c>
      <c r="J19" s="15">
        <f t="shared" si="5"/>
        <v>6500</v>
      </c>
      <c r="K19" s="15">
        <f t="shared" si="3"/>
        <v>16800</v>
      </c>
      <c r="L19" s="15">
        <f t="shared" si="5"/>
        <v>83400</v>
      </c>
      <c r="M19" s="16">
        <f t="shared" si="4"/>
        <v>5400</v>
      </c>
      <c r="N19" s="15">
        <f t="shared" si="5"/>
        <v>76200</v>
      </c>
      <c r="O19" s="16">
        <f t="shared" si="6"/>
        <v>1600</v>
      </c>
      <c r="P19" s="15">
        <f t="shared" si="7"/>
        <v>32200</v>
      </c>
      <c r="Q19" s="16">
        <f t="shared" si="8"/>
        <v>-300</v>
      </c>
      <c r="R19" s="15">
        <f t="shared" si="9"/>
        <v>36900</v>
      </c>
      <c r="S19" s="16">
        <f t="shared" si="10"/>
        <v>-1440</v>
      </c>
      <c r="T19" s="15">
        <f t="shared" si="11"/>
        <v>11520</v>
      </c>
      <c r="U19" s="16">
        <f t="shared" si="12"/>
        <v>-300</v>
      </c>
      <c r="V19" s="15">
        <f t="shared" si="13"/>
        <v>19350</v>
      </c>
      <c r="W19" s="16">
        <f t="shared" si="0"/>
        <v>1600</v>
      </c>
      <c r="X19" s="15">
        <f t="shared" si="14"/>
        <v>41350</v>
      </c>
      <c r="Y19" s="15">
        <f t="shared" si="15"/>
        <v>5400</v>
      </c>
      <c r="Z19" s="15">
        <f t="shared" si="16"/>
        <v>37260</v>
      </c>
      <c r="AA19" s="15">
        <f t="shared" si="1"/>
        <v>1600</v>
      </c>
      <c r="AB19" s="15">
        <f t="shared" si="18"/>
        <v>3</v>
      </c>
      <c r="AC19" s="15">
        <f t="shared" si="19"/>
        <v>1600</v>
      </c>
      <c r="AD19" s="15">
        <f t="shared" si="17"/>
        <v>19090</v>
      </c>
    </row>
    <row r="20" spans="1:30" ht="13.5">
      <c r="A20" s="8">
        <v>16</v>
      </c>
      <c r="B20" s="9">
        <v>37269</v>
      </c>
      <c r="C20" s="10" t="s">
        <v>6</v>
      </c>
      <c r="D20" s="8">
        <v>11</v>
      </c>
      <c r="E20" s="10" t="s">
        <v>1</v>
      </c>
      <c r="F20" s="11">
        <v>370</v>
      </c>
      <c r="G20" s="8">
        <v>3</v>
      </c>
      <c r="H20" s="8"/>
      <c r="I20" s="15">
        <f t="shared" si="2"/>
        <v>-2300</v>
      </c>
      <c r="J20" s="15">
        <f t="shared" si="5"/>
        <v>4200</v>
      </c>
      <c r="K20" s="15">
        <f t="shared" si="3"/>
        <v>-6000</v>
      </c>
      <c r="L20" s="15">
        <f t="shared" si="5"/>
        <v>77400</v>
      </c>
      <c r="M20" s="16">
        <f t="shared" si="4"/>
        <v>-6000</v>
      </c>
      <c r="N20" s="15">
        <f t="shared" si="5"/>
        <v>70200</v>
      </c>
      <c r="O20" s="16">
        <f t="shared" si="6"/>
        <v>1400</v>
      </c>
      <c r="P20" s="15">
        <f t="shared" si="7"/>
        <v>33600</v>
      </c>
      <c r="Q20" s="16">
        <f t="shared" si="8"/>
        <v>-450</v>
      </c>
      <c r="R20" s="15">
        <f t="shared" si="9"/>
        <v>36450</v>
      </c>
      <c r="S20" s="16">
        <f t="shared" si="10"/>
        <v>-1560</v>
      </c>
      <c r="T20" s="15">
        <f t="shared" si="11"/>
        <v>9960</v>
      </c>
      <c r="U20" s="16">
        <f t="shared" si="12"/>
        <v>-450</v>
      </c>
      <c r="V20" s="15">
        <f t="shared" si="13"/>
        <v>18900</v>
      </c>
      <c r="W20" s="16">
        <f t="shared" si="0"/>
        <v>-4150</v>
      </c>
      <c r="X20" s="15">
        <f t="shared" si="14"/>
        <v>37200</v>
      </c>
      <c r="Y20" s="15">
        <f t="shared" si="15"/>
        <v>-3780</v>
      </c>
      <c r="Z20" s="15">
        <f t="shared" si="16"/>
        <v>33480</v>
      </c>
      <c r="AA20" s="15">
        <f t="shared" si="1"/>
        <v>1400</v>
      </c>
      <c r="AB20" s="15">
        <f t="shared" si="18"/>
        <v>3</v>
      </c>
      <c r="AC20" s="15">
        <f t="shared" si="19"/>
        <v>1400</v>
      </c>
      <c r="AD20" s="15">
        <f t="shared" si="17"/>
        <v>20490</v>
      </c>
    </row>
    <row r="21" spans="1:30" ht="13.5">
      <c r="A21" s="8">
        <v>17</v>
      </c>
      <c r="B21" s="9">
        <v>37269</v>
      </c>
      <c r="C21" s="17" t="s">
        <v>5</v>
      </c>
      <c r="D21" s="8">
        <v>6</v>
      </c>
      <c r="E21" s="10" t="s">
        <v>4</v>
      </c>
      <c r="F21" s="11"/>
      <c r="G21" s="8"/>
      <c r="H21" s="8"/>
      <c r="I21" s="15">
        <f t="shared" si="2"/>
        <v>-6000</v>
      </c>
      <c r="J21" s="15">
        <f t="shared" si="5"/>
        <v>-1800</v>
      </c>
      <c r="K21" s="15">
        <f t="shared" si="3"/>
        <v>-6000</v>
      </c>
      <c r="L21" s="15">
        <f t="shared" si="5"/>
        <v>71400</v>
      </c>
      <c r="M21" s="16">
        <f t="shared" si="4"/>
        <v>-6000</v>
      </c>
      <c r="N21" s="15">
        <f t="shared" si="5"/>
        <v>64200</v>
      </c>
      <c r="O21" s="16">
        <f t="shared" si="6"/>
        <v>-6000</v>
      </c>
      <c r="P21" s="15">
        <f t="shared" si="7"/>
        <v>27600</v>
      </c>
      <c r="Q21" s="16">
        <f t="shared" si="8"/>
        <v>-6000</v>
      </c>
      <c r="R21" s="15">
        <f t="shared" si="9"/>
        <v>30450</v>
      </c>
      <c r="S21" s="16">
        <f t="shared" si="10"/>
        <v>-6000</v>
      </c>
      <c r="T21" s="15">
        <f t="shared" si="11"/>
        <v>3960</v>
      </c>
      <c r="U21" s="16">
        <f t="shared" si="12"/>
        <v>-6000</v>
      </c>
      <c r="V21" s="15">
        <f t="shared" si="13"/>
        <v>12900</v>
      </c>
      <c r="W21" s="16">
        <f t="shared" si="0"/>
        <v>-6000</v>
      </c>
      <c r="X21" s="15">
        <f t="shared" si="14"/>
        <v>31200</v>
      </c>
      <c r="Y21" s="15">
        <f t="shared" si="15"/>
        <v>-6000</v>
      </c>
      <c r="Z21" s="15">
        <f t="shared" si="16"/>
        <v>27480</v>
      </c>
      <c r="AA21" s="15">
        <f t="shared" si="1"/>
        <v>-6000</v>
      </c>
      <c r="AB21" s="15">
        <f t="shared" si="18"/>
        <v>0</v>
      </c>
      <c r="AC21" s="15">
        <f t="shared" si="19"/>
        <v>-6000</v>
      </c>
      <c r="AD21" s="15">
        <f t="shared" si="17"/>
        <v>14490</v>
      </c>
    </row>
    <row r="22" spans="1:30" ht="13.5">
      <c r="A22" s="8">
        <v>18</v>
      </c>
      <c r="B22" s="9">
        <v>37270</v>
      </c>
      <c r="C22" s="10" t="s">
        <v>6</v>
      </c>
      <c r="D22" s="8">
        <v>1</v>
      </c>
      <c r="E22" s="10" t="s">
        <v>1</v>
      </c>
      <c r="F22" s="11">
        <v>1920</v>
      </c>
      <c r="G22" s="8">
        <v>3</v>
      </c>
      <c r="H22" s="8"/>
      <c r="I22" s="15">
        <f t="shared" si="2"/>
        <v>13200</v>
      </c>
      <c r="J22" s="15">
        <f t="shared" si="5"/>
        <v>11400</v>
      </c>
      <c r="K22" s="15">
        <f t="shared" si="3"/>
        <v>-6000</v>
      </c>
      <c r="L22" s="15">
        <f t="shared" si="5"/>
        <v>65400</v>
      </c>
      <c r="M22" s="16">
        <f t="shared" si="4"/>
        <v>-6000</v>
      </c>
      <c r="N22" s="15">
        <f t="shared" si="5"/>
        <v>58200</v>
      </c>
      <c r="O22" s="16">
        <f t="shared" si="6"/>
        <v>32400</v>
      </c>
      <c r="P22" s="15">
        <f t="shared" si="7"/>
        <v>60000</v>
      </c>
      <c r="Q22" s="16">
        <f t="shared" si="8"/>
        <v>22800</v>
      </c>
      <c r="R22" s="15">
        <f t="shared" si="9"/>
        <v>53250</v>
      </c>
      <c r="S22" s="16">
        <f t="shared" si="10"/>
        <v>17040</v>
      </c>
      <c r="T22" s="15">
        <f t="shared" si="11"/>
        <v>21000</v>
      </c>
      <c r="U22" s="16">
        <f t="shared" si="12"/>
        <v>22800</v>
      </c>
      <c r="V22" s="15">
        <f t="shared" si="13"/>
        <v>35700</v>
      </c>
      <c r="W22" s="16">
        <f t="shared" si="0"/>
        <v>3600</v>
      </c>
      <c r="X22" s="15">
        <f t="shared" si="14"/>
        <v>34800</v>
      </c>
      <c r="Y22" s="15">
        <f t="shared" si="15"/>
        <v>5520</v>
      </c>
      <c r="Z22" s="15">
        <f t="shared" si="16"/>
        <v>33000</v>
      </c>
      <c r="AA22" s="15">
        <f t="shared" si="1"/>
        <v>13200</v>
      </c>
      <c r="AB22" s="15">
        <f t="shared" si="18"/>
        <v>6</v>
      </c>
      <c r="AC22" s="15">
        <f t="shared" si="19"/>
        <v>13200</v>
      </c>
      <c r="AD22" s="15">
        <f t="shared" si="17"/>
        <v>27690</v>
      </c>
    </row>
    <row r="23" spans="1:30" ht="13.5">
      <c r="A23" s="8">
        <v>19</v>
      </c>
      <c r="B23" s="9">
        <v>37270</v>
      </c>
      <c r="C23" s="17" t="s">
        <v>5</v>
      </c>
      <c r="D23" s="8">
        <v>8</v>
      </c>
      <c r="E23" s="10" t="s">
        <v>1</v>
      </c>
      <c r="F23" s="11">
        <v>650</v>
      </c>
      <c r="G23" s="8">
        <v>1</v>
      </c>
      <c r="H23" s="8"/>
      <c r="I23" s="15">
        <f t="shared" si="2"/>
        <v>500</v>
      </c>
      <c r="J23" s="15">
        <f t="shared" si="5"/>
        <v>11900</v>
      </c>
      <c r="K23" s="15">
        <f t="shared" si="3"/>
        <v>33000</v>
      </c>
      <c r="L23" s="15">
        <f t="shared" si="5"/>
        <v>98400</v>
      </c>
      <c r="M23" s="16">
        <f t="shared" si="4"/>
        <v>13500</v>
      </c>
      <c r="N23" s="15">
        <f t="shared" si="5"/>
        <v>71700</v>
      </c>
      <c r="O23" s="16">
        <f t="shared" si="6"/>
        <v>7000</v>
      </c>
      <c r="P23" s="15">
        <f t="shared" si="7"/>
        <v>67000</v>
      </c>
      <c r="Q23" s="16">
        <f t="shared" si="8"/>
        <v>3750</v>
      </c>
      <c r="R23" s="15">
        <f t="shared" si="9"/>
        <v>57000</v>
      </c>
      <c r="S23" s="16">
        <f t="shared" si="10"/>
        <v>1800</v>
      </c>
      <c r="T23" s="15">
        <f t="shared" si="11"/>
        <v>22800</v>
      </c>
      <c r="U23" s="16">
        <f t="shared" si="12"/>
        <v>3750</v>
      </c>
      <c r="V23" s="15">
        <f t="shared" si="13"/>
        <v>39450</v>
      </c>
      <c r="W23" s="16">
        <f t="shared" si="0"/>
        <v>7000</v>
      </c>
      <c r="X23" s="15">
        <f t="shared" si="14"/>
        <v>41800</v>
      </c>
      <c r="Y23" s="15">
        <f t="shared" si="15"/>
        <v>13500</v>
      </c>
      <c r="Z23" s="15">
        <f t="shared" si="16"/>
        <v>46500</v>
      </c>
      <c r="AA23" s="15">
        <f t="shared" si="1"/>
        <v>500</v>
      </c>
      <c r="AB23" s="15">
        <f t="shared" si="18"/>
        <v>6</v>
      </c>
      <c r="AC23" s="15">
        <f t="shared" si="19"/>
        <v>500</v>
      </c>
      <c r="AD23" s="15">
        <f t="shared" si="17"/>
        <v>28190</v>
      </c>
    </row>
    <row r="24" spans="1:40" s="6" customFormat="1" ht="13.5">
      <c r="A24" s="18">
        <v>20</v>
      </c>
      <c r="B24" s="19">
        <v>37275</v>
      </c>
      <c r="C24" s="20" t="s">
        <v>6</v>
      </c>
      <c r="D24" s="18">
        <v>7</v>
      </c>
      <c r="E24" s="20" t="s">
        <v>4</v>
      </c>
      <c r="F24" s="21"/>
      <c r="G24" s="18"/>
      <c r="H24" s="18"/>
      <c r="I24" s="22">
        <f t="shared" si="2"/>
        <v>-6000</v>
      </c>
      <c r="J24" s="22">
        <f t="shared" si="5"/>
        <v>5900</v>
      </c>
      <c r="K24" s="22">
        <f t="shared" si="3"/>
        <v>-6000</v>
      </c>
      <c r="L24" s="24">
        <f t="shared" si="5"/>
        <v>92400</v>
      </c>
      <c r="M24" s="23">
        <f t="shared" si="4"/>
        <v>-6000</v>
      </c>
      <c r="N24" s="22">
        <f t="shared" si="5"/>
        <v>65700</v>
      </c>
      <c r="O24" s="23">
        <f t="shared" si="6"/>
        <v>-6000</v>
      </c>
      <c r="P24" s="22">
        <f t="shared" si="7"/>
        <v>61000</v>
      </c>
      <c r="Q24" s="23">
        <f t="shared" si="8"/>
        <v>-6000</v>
      </c>
      <c r="R24" s="22">
        <f t="shared" si="9"/>
        <v>51000</v>
      </c>
      <c r="S24" s="23">
        <f t="shared" si="10"/>
        <v>-6000</v>
      </c>
      <c r="T24" s="22">
        <f t="shared" si="11"/>
        <v>16800</v>
      </c>
      <c r="U24" s="23">
        <f t="shared" si="12"/>
        <v>-6000</v>
      </c>
      <c r="V24" s="22">
        <f t="shared" si="13"/>
        <v>33450</v>
      </c>
      <c r="W24" s="23">
        <f t="shared" si="0"/>
        <v>-6000</v>
      </c>
      <c r="X24" s="22">
        <f t="shared" si="14"/>
        <v>35800</v>
      </c>
      <c r="Y24" s="22">
        <f t="shared" si="15"/>
        <v>-6000</v>
      </c>
      <c r="Z24" s="22">
        <f t="shared" si="16"/>
        <v>40500</v>
      </c>
      <c r="AA24" s="22">
        <f t="shared" si="1"/>
        <v>-6000</v>
      </c>
      <c r="AB24" s="22">
        <f t="shared" si="18"/>
        <v>0</v>
      </c>
      <c r="AC24" s="25">
        <f t="shared" si="19"/>
        <v>-6000</v>
      </c>
      <c r="AD24" s="22">
        <f t="shared" si="17"/>
        <v>22190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30" ht="13.5">
      <c r="A25" s="8">
        <v>21</v>
      </c>
      <c r="B25" s="9">
        <v>37275</v>
      </c>
      <c r="C25" s="17" t="s">
        <v>5</v>
      </c>
      <c r="D25" s="8">
        <v>8</v>
      </c>
      <c r="E25" s="10" t="s">
        <v>4</v>
      </c>
      <c r="F25" s="11"/>
      <c r="G25" s="8"/>
      <c r="H25" s="8"/>
      <c r="I25" s="15">
        <f t="shared" si="2"/>
        <v>-6000</v>
      </c>
      <c r="J25" s="15">
        <f t="shared" si="5"/>
        <v>-100</v>
      </c>
      <c r="K25" s="15">
        <f t="shared" si="3"/>
        <v>-6000</v>
      </c>
      <c r="L25" s="15">
        <f t="shared" si="5"/>
        <v>86400</v>
      </c>
      <c r="M25" s="16">
        <f t="shared" si="4"/>
        <v>-6000</v>
      </c>
      <c r="N25" s="15">
        <f t="shared" si="5"/>
        <v>59700</v>
      </c>
      <c r="O25" s="16">
        <f t="shared" si="6"/>
        <v>-6000</v>
      </c>
      <c r="P25" s="15">
        <f t="shared" si="7"/>
        <v>55000</v>
      </c>
      <c r="Q25" s="16">
        <f t="shared" si="8"/>
        <v>-6000</v>
      </c>
      <c r="R25" s="15">
        <f t="shared" si="9"/>
        <v>45000</v>
      </c>
      <c r="S25" s="16">
        <f t="shared" si="10"/>
        <v>-6000</v>
      </c>
      <c r="T25" s="15">
        <f t="shared" si="11"/>
        <v>10800</v>
      </c>
      <c r="U25" s="16">
        <f t="shared" si="12"/>
        <v>-6000</v>
      </c>
      <c r="V25" s="15">
        <f t="shared" si="13"/>
        <v>27450</v>
      </c>
      <c r="W25" s="16">
        <f t="shared" si="0"/>
        <v>-6000</v>
      </c>
      <c r="X25" s="15">
        <f t="shared" si="14"/>
        <v>29800</v>
      </c>
      <c r="Y25" s="15">
        <f t="shared" si="15"/>
        <v>-6000</v>
      </c>
      <c r="Z25" s="15">
        <f t="shared" si="16"/>
        <v>34500</v>
      </c>
      <c r="AA25" s="15">
        <f t="shared" si="1"/>
        <v>-6000</v>
      </c>
      <c r="AB25" s="15">
        <f t="shared" si="18"/>
        <v>0</v>
      </c>
      <c r="AC25" s="15">
        <f t="shared" si="19"/>
        <v>-6000</v>
      </c>
      <c r="AD25" s="15">
        <f t="shared" si="17"/>
        <v>16190</v>
      </c>
    </row>
    <row r="26" spans="1:30" ht="13.5">
      <c r="A26" s="8">
        <v>22</v>
      </c>
      <c r="B26" s="9">
        <v>37276</v>
      </c>
      <c r="C26" s="10" t="s">
        <v>6</v>
      </c>
      <c r="D26" s="8">
        <v>4</v>
      </c>
      <c r="E26" s="10" t="s">
        <v>1</v>
      </c>
      <c r="F26" s="11">
        <v>650</v>
      </c>
      <c r="G26" s="8">
        <v>3</v>
      </c>
      <c r="H26" s="8"/>
      <c r="I26" s="15">
        <f t="shared" si="2"/>
        <v>500</v>
      </c>
      <c r="J26" s="15">
        <f t="shared" si="5"/>
        <v>400</v>
      </c>
      <c r="K26" s="15">
        <f t="shared" si="3"/>
        <v>-6000</v>
      </c>
      <c r="L26" s="15">
        <f t="shared" si="5"/>
        <v>80400</v>
      </c>
      <c r="M26" s="16">
        <f t="shared" si="4"/>
        <v>-6000</v>
      </c>
      <c r="N26" s="15">
        <f t="shared" si="5"/>
        <v>53700</v>
      </c>
      <c r="O26" s="16">
        <f t="shared" si="6"/>
        <v>7000</v>
      </c>
      <c r="P26" s="15">
        <f t="shared" si="7"/>
        <v>62000</v>
      </c>
      <c r="Q26" s="16">
        <f t="shared" si="8"/>
        <v>3750</v>
      </c>
      <c r="R26" s="15">
        <f t="shared" si="9"/>
        <v>48750</v>
      </c>
      <c r="S26" s="16">
        <f t="shared" si="10"/>
        <v>1800</v>
      </c>
      <c r="T26" s="15">
        <f t="shared" si="11"/>
        <v>12600</v>
      </c>
      <c r="U26" s="16">
        <f t="shared" si="12"/>
        <v>3750</v>
      </c>
      <c r="V26" s="15">
        <f t="shared" si="13"/>
        <v>31200</v>
      </c>
      <c r="W26" s="16">
        <f t="shared" si="0"/>
        <v>-2750</v>
      </c>
      <c r="X26" s="15">
        <f t="shared" si="14"/>
        <v>27050</v>
      </c>
      <c r="Y26" s="15">
        <f t="shared" si="15"/>
        <v>-2100</v>
      </c>
      <c r="Z26" s="15">
        <f t="shared" si="16"/>
        <v>32400</v>
      </c>
      <c r="AA26" s="15">
        <f t="shared" si="1"/>
        <v>500</v>
      </c>
      <c r="AB26" s="15">
        <f t="shared" si="18"/>
        <v>6</v>
      </c>
      <c r="AC26" s="15">
        <f t="shared" si="19"/>
        <v>500</v>
      </c>
      <c r="AD26" s="15">
        <f t="shared" si="17"/>
        <v>16690</v>
      </c>
    </row>
    <row r="27" spans="1:30" ht="13.5">
      <c r="A27" s="8">
        <v>23</v>
      </c>
      <c r="B27" s="9">
        <v>37276</v>
      </c>
      <c r="C27" s="17" t="s">
        <v>5</v>
      </c>
      <c r="D27" s="8">
        <v>2</v>
      </c>
      <c r="E27" s="10" t="s">
        <v>1</v>
      </c>
      <c r="F27" s="11">
        <v>280</v>
      </c>
      <c r="G27" s="8">
        <v>4</v>
      </c>
      <c r="H27" s="8"/>
      <c r="I27" s="15">
        <f t="shared" si="2"/>
        <v>-3200</v>
      </c>
      <c r="J27" s="15">
        <f t="shared" si="5"/>
        <v>-2800</v>
      </c>
      <c r="K27" s="15">
        <f t="shared" si="3"/>
        <v>-6000</v>
      </c>
      <c r="L27" s="15">
        <f t="shared" si="5"/>
        <v>74400</v>
      </c>
      <c r="M27" s="16">
        <f t="shared" si="4"/>
        <v>-6000</v>
      </c>
      <c r="N27" s="15">
        <f t="shared" si="5"/>
        <v>47700</v>
      </c>
      <c r="O27" s="16">
        <f t="shared" si="6"/>
        <v>-6000</v>
      </c>
      <c r="P27" s="15">
        <f t="shared" si="7"/>
        <v>56000</v>
      </c>
      <c r="Q27" s="16">
        <f t="shared" si="8"/>
        <v>-1800</v>
      </c>
      <c r="R27" s="15">
        <f t="shared" si="9"/>
        <v>46950</v>
      </c>
      <c r="S27" s="16">
        <f t="shared" si="10"/>
        <v>-2640</v>
      </c>
      <c r="T27" s="15">
        <f t="shared" si="11"/>
        <v>9960</v>
      </c>
      <c r="U27" s="16">
        <f t="shared" si="12"/>
        <v>-4600</v>
      </c>
      <c r="V27" s="15">
        <f t="shared" si="13"/>
        <v>26600</v>
      </c>
      <c r="W27" s="16">
        <f t="shared" si="0"/>
        <v>-4600</v>
      </c>
      <c r="X27" s="15">
        <f t="shared" si="14"/>
        <v>22450</v>
      </c>
      <c r="Y27" s="15">
        <f t="shared" si="15"/>
        <v>-4320</v>
      </c>
      <c r="Z27" s="15">
        <f t="shared" si="16"/>
        <v>28080</v>
      </c>
      <c r="AA27" s="15">
        <f t="shared" si="1"/>
        <v>2400</v>
      </c>
      <c r="AB27" s="15">
        <f t="shared" si="18"/>
        <v>2</v>
      </c>
      <c r="AC27" s="15">
        <f t="shared" si="19"/>
        <v>-6000</v>
      </c>
      <c r="AD27" s="15">
        <f t="shared" si="17"/>
        <v>10690</v>
      </c>
    </row>
    <row r="28" spans="1:30" ht="13.5">
      <c r="A28" s="8">
        <v>24</v>
      </c>
      <c r="B28" s="9">
        <v>37282</v>
      </c>
      <c r="C28" s="10" t="s">
        <v>6</v>
      </c>
      <c r="D28" s="8">
        <v>1</v>
      </c>
      <c r="E28" s="10" t="s">
        <v>1</v>
      </c>
      <c r="F28" s="11">
        <v>2600</v>
      </c>
      <c r="G28" s="8">
        <v>1</v>
      </c>
      <c r="H28" s="8"/>
      <c r="I28" s="15">
        <f t="shared" si="2"/>
        <v>20000</v>
      </c>
      <c r="J28" s="15">
        <f t="shared" si="5"/>
        <v>17200</v>
      </c>
      <c r="K28" s="15">
        <f t="shared" si="3"/>
        <v>150000</v>
      </c>
      <c r="L28" s="15">
        <f t="shared" si="5"/>
        <v>224400</v>
      </c>
      <c r="M28" s="16">
        <f t="shared" si="4"/>
        <v>72000</v>
      </c>
      <c r="N28" s="15">
        <f t="shared" si="5"/>
        <v>119700</v>
      </c>
      <c r="O28" s="16">
        <f t="shared" si="6"/>
        <v>46000</v>
      </c>
      <c r="P28" s="15">
        <f t="shared" si="7"/>
        <v>102000</v>
      </c>
      <c r="Q28" s="16">
        <f t="shared" si="8"/>
        <v>33000</v>
      </c>
      <c r="R28" s="15">
        <f t="shared" si="9"/>
        <v>79950</v>
      </c>
      <c r="S28" s="16">
        <f t="shared" si="10"/>
        <v>25200</v>
      </c>
      <c r="T28" s="15">
        <f t="shared" si="11"/>
        <v>35160</v>
      </c>
      <c r="U28" s="16">
        <f t="shared" si="12"/>
        <v>33000</v>
      </c>
      <c r="V28" s="15">
        <f t="shared" si="13"/>
        <v>59600</v>
      </c>
      <c r="W28" s="16">
        <f t="shared" si="0"/>
        <v>46000</v>
      </c>
      <c r="X28" s="15">
        <f t="shared" si="14"/>
        <v>68450</v>
      </c>
      <c r="Y28" s="15">
        <f t="shared" si="15"/>
        <v>72000</v>
      </c>
      <c r="Z28" s="15">
        <f t="shared" si="16"/>
        <v>100080</v>
      </c>
      <c r="AA28" s="15">
        <f t="shared" si="1"/>
        <v>20000</v>
      </c>
      <c r="AB28" s="15">
        <f t="shared" si="18"/>
        <v>6</v>
      </c>
      <c r="AC28" s="15">
        <f t="shared" si="19"/>
        <v>20000</v>
      </c>
      <c r="AD28" s="15">
        <f t="shared" si="17"/>
        <v>30690</v>
      </c>
    </row>
    <row r="29" spans="1:30" ht="13.5">
      <c r="A29" s="8">
        <v>25</v>
      </c>
      <c r="B29" s="9">
        <v>37282</v>
      </c>
      <c r="C29" s="17" t="s">
        <v>5</v>
      </c>
      <c r="D29" s="8">
        <v>9</v>
      </c>
      <c r="E29" s="10" t="s">
        <v>1</v>
      </c>
      <c r="F29" s="11">
        <v>260</v>
      </c>
      <c r="G29" s="8">
        <v>4</v>
      </c>
      <c r="H29" s="8"/>
      <c r="I29" s="15">
        <f t="shared" si="2"/>
        <v>-3400</v>
      </c>
      <c r="J29" s="15">
        <f t="shared" si="5"/>
        <v>13800</v>
      </c>
      <c r="K29" s="15">
        <f t="shared" si="3"/>
        <v>-6000</v>
      </c>
      <c r="L29" s="15">
        <f t="shared" si="5"/>
        <v>218400</v>
      </c>
      <c r="M29" s="16">
        <f t="shared" si="4"/>
        <v>-6000</v>
      </c>
      <c r="N29" s="15">
        <f t="shared" si="5"/>
        <v>113700</v>
      </c>
      <c r="O29" s="16">
        <f t="shared" si="6"/>
        <v>-6000</v>
      </c>
      <c r="P29" s="15">
        <f t="shared" si="7"/>
        <v>96000</v>
      </c>
      <c r="Q29" s="16">
        <f t="shared" si="8"/>
        <v>-2100</v>
      </c>
      <c r="R29" s="15">
        <f t="shared" si="9"/>
        <v>77850</v>
      </c>
      <c r="S29" s="16">
        <f t="shared" si="10"/>
        <v>-2880</v>
      </c>
      <c r="T29" s="15">
        <f t="shared" si="11"/>
        <v>32280</v>
      </c>
      <c r="U29" s="16">
        <f t="shared" si="12"/>
        <v>-4700</v>
      </c>
      <c r="V29" s="15">
        <f t="shared" si="13"/>
        <v>54900</v>
      </c>
      <c r="W29" s="16">
        <f t="shared" si="0"/>
        <v>-4700</v>
      </c>
      <c r="X29" s="15">
        <f t="shared" si="14"/>
        <v>63750</v>
      </c>
      <c r="Y29" s="15">
        <f t="shared" si="15"/>
        <v>-4440</v>
      </c>
      <c r="Z29" s="15">
        <f t="shared" si="16"/>
        <v>95640</v>
      </c>
      <c r="AA29" s="15">
        <f t="shared" si="1"/>
        <v>1800</v>
      </c>
      <c r="AB29" s="15">
        <f t="shared" si="18"/>
        <v>2</v>
      </c>
      <c r="AC29" s="15">
        <f t="shared" si="19"/>
        <v>-6000</v>
      </c>
      <c r="AD29" s="15">
        <f t="shared" si="17"/>
        <v>24690</v>
      </c>
    </row>
    <row r="30" spans="1:30" ht="13.5">
      <c r="A30" s="8">
        <v>26</v>
      </c>
      <c r="B30" s="9">
        <v>37283</v>
      </c>
      <c r="C30" s="10" t="s">
        <v>6</v>
      </c>
      <c r="D30" s="8">
        <v>12</v>
      </c>
      <c r="E30" s="10" t="s">
        <v>1</v>
      </c>
      <c r="F30" s="11">
        <v>3330</v>
      </c>
      <c r="G30" s="8">
        <v>3</v>
      </c>
      <c r="H30" s="8"/>
      <c r="I30" s="15">
        <f t="shared" si="2"/>
        <v>27300</v>
      </c>
      <c r="J30" s="15">
        <f t="shared" si="5"/>
        <v>41100</v>
      </c>
      <c r="K30" s="15">
        <f t="shared" si="3"/>
        <v>-6000</v>
      </c>
      <c r="L30" s="15">
        <f t="shared" si="5"/>
        <v>212400</v>
      </c>
      <c r="M30" s="16">
        <f t="shared" si="4"/>
        <v>-6000</v>
      </c>
      <c r="N30" s="15">
        <f t="shared" si="5"/>
        <v>107700</v>
      </c>
      <c r="O30" s="16">
        <f t="shared" si="6"/>
        <v>60600</v>
      </c>
      <c r="P30" s="15">
        <f t="shared" si="7"/>
        <v>156600</v>
      </c>
      <c r="Q30" s="16">
        <f t="shared" si="8"/>
        <v>43950</v>
      </c>
      <c r="R30" s="15">
        <f t="shared" si="9"/>
        <v>121800</v>
      </c>
      <c r="S30" s="16">
        <f t="shared" si="10"/>
        <v>33960</v>
      </c>
      <c r="T30" s="15">
        <f t="shared" si="11"/>
        <v>66240</v>
      </c>
      <c r="U30" s="16">
        <f t="shared" si="12"/>
        <v>43950</v>
      </c>
      <c r="V30" s="15">
        <f t="shared" si="13"/>
        <v>98850</v>
      </c>
      <c r="W30" s="16">
        <f t="shared" si="0"/>
        <v>10650</v>
      </c>
      <c r="X30" s="15">
        <f t="shared" si="14"/>
        <v>74400</v>
      </c>
      <c r="Y30" s="15">
        <f t="shared" si="15"/>
        <v>13980</v>
      </c>
      <c r="Z30" s="15">
        <f t="shared" si="16"/>
        <v>109620</v>
      </c>
      <c r="AA30" s="15">
        <f t="shared" si="1"/>
        <v>27300</v>
      </c>
      <c r="AB30" s="15">
        <f t="shared" si="18"/>
        <v>6</v>
      </c>
      <c r="AC30" s="15">
        <f t="shared" si="19"/>
        <v>27300</v>
      </c>
      <c r="AD30" s="15">
        <f t="shared" si="17"/>
        <v>51990</v>
      </c>
    </row>
    <row r="31" spans="1:30" ht="14.25" thickBot="1">
      <c r="A31" s="8">
        <v>27</v>
      </c>
      <c r="B31" s="9">
        <v>37283</v>
      </c>
      <c r="C31" s="17" t="s">
        <v>5</v>
      </c>
      <c r="D31" s="8">
        <v>4</v>
      </c>
      <c r="E31" s="10" t="s">
        <v>4</v>
      </c>
      <c r="F31" s="11"/>
      <c r="G31" s="8"/>
      <c r="H31" s="8"/>
      <c r="I31" s="15">
        <f t="shared" si="2"/>
        <v>-6000</v>
      </c>
      <c r="J31" s="15">
        <f t="shared" si="5"/>
        <v>35100</v>
      </c>
      <c r="K31" s="15">
        <f t="shared" si="3"/>
        <v>-6000</v>
      </c>
      <c r="L31" s="15">
        <f t="shared" si="5"/>
        <v>206400</v>
      </c>
      <c r="M31" s="16">
        <f t="shared" si="4"/>
        <v>-6000</v>
      </c>
      <c r="N31" s="15">
        <f t="shared" si="5"/>
        <v>101700</v>
      </c>
      <c r="O31" s="16">
        <f t="shared" si="6"/>
        <v>-6000</v>
      </c>
      <c r="P31" s="15">
        <f t="shared" si="7"/>
        <v>150600</v>
      </c>
      <c r="Q31" s="16">
        <f t="shared" si="8"/>
        <v>-6000</v>
      </c>
      <c r="R31" s="15">
        <f t="shared" si="9"/>
        <v>115800</v>
      </c>
      <c r="S31" s="16">
        <f t="shared" si="10"/>
        <v>-6000</v>
      </c>
      <c r="T31" s="15">
        <f t="shared" si="11"/>
        <v>60240</v>
      </c>
      <c r="U31" s="16">
        <f t="shared" si="12"/>
        <v>-6000</v>
      </c>
      <c r="V31" s="15">
        <f t="shared" si="13"/>
        <v>92850</v>
      </c>
      <c r="W31" s="16">
        <f t="shared" si="0"/>
        <v>-6000</v>
      </c>
      <c r="X31" s="15">
        <f t="shared" si="14"/>
        <v>68400</v>
      </c>
      <c r="Y31" s="15">
        <f t="shared" si="15"/>
        <v>-6000</v>
      </c>
      <c r="Z31" s="15">
        <f t="shared" si="16"/>
        <v>103620</v>
      </c>
      <c r="AA31" s="15">
        <f t="shared" si="1"/>
        <v>-6000</v>
      </c>
      <c r="AB31" s="15">
        <f t="shared" si="18"/>
        <v>0</v>
      </c>
      <c r="AC31" s="15">
        <f t="shared" si="19"/>
        <v>-6000</v>
      </c>
      <c r="AD31" s="15">
        <f t="shared" si="17"/>
        <v>45990</v>
      </c>
    </row>
    <row r="32" spans="1:30" ht="14.25" thickBot="1">
      <c r="A32" s="41"/>
      <c r="B32" s="42" t="s">
        <v>40</v>
      </c>
      <c r="C32" s="43"/>
      <c r="D32" s="44"/>
      <c r="E32" s="45"/>
      <c r="F32" s="46"/>
      <c r="G32" s="44"/>
      <c r="H32" s="44"/>
      <c r="I32" s="47">
        <f>SUM(I16:I31)</f>
        <v>17500</v>
      </c>
      <c r="J32" s="47"/>
      <c r="K32" s="47">
        <f>SUM(K16:K31)</f>
        <v>176400</v>
      </c>
      <c r="L32" s="47"/>
      <c r="M32" s="47">
        <f>SUM(M16:M31)</f>
        <v>40200</v>
      </c>
      <c r="N32" s="47"/>
      <c r="O32" s="47">
        <f>SUM(O16:O31)</f>
        <v>120200</v>
      </c>
      <c r="P32" s="47"/>
      <c r="Q32" s="47">
        <f>SUM(Q16:Q31)</f>
        <v>74250</v>
      </c>
      <c r="R32" s="47"/>
      <c r="S32" s="47">
        <f>SUM(S16:S31)</f>
        <v>40200</v>
      </c>
      <c r="T32" s="47"/>
      <c r="U32" s="47">
        <f>SUM(U16:U31)</f>
        <v>68850</v>
      </c>
      <c r="V32" s="47"/>
      <c r="W32" s="47">
        <f>SUM(W16:W31)</f>
        <v>28850</v>
      </c>
      <c r="X32" s="47"/>
      <c r="Y32" s="47">
        <f>SUM(Y16:Y31)</f>
        <v>81060</v>
      </c>
      <c r="Z32" s="47"/>
      <c r="AA32" s="47"/>
      <c r="AB32" s="47"/>
      <c r="AC32" s="47">
        <f>SUM(AC16:AC31)</f>
        <v>19600</v>
      </c>
      <c r="AD32" s="48"/>
    </row>
    <row r="33" spans="1:30" ht="13.5">
      <c r="A33" s="8">
        <v>28</v>
      </c>
      <c r="B33" s="9">
        <v>37289</v>
      </c>
      <c r="C33" s="10" t="s">
        <v>6</v>
      </c>
      <c r="D33" s="8">
        <v>12</v>
      </c>
      <c r="E33" s="10" t="s">
        <v>1</v>
      </c>
      <c r="F33" s="11">
        <v>860</v>
      </c>
      <c r="G33" s="8">
        <v>1</v>
      </c>
      <c r="H33" s="8"/>
      <c r="I33" s="15">
        <f t="shared" si="2"/>
        <v>2600</v>
      </c>
      <c r="J33" s="15">
        <f>I33+J31</f>
        <v>37700</v>
      </c>
      <c r="K33" s="15">
        <f t="shared" si="3"/>
        <v>45600</v>
      </c>
      <c r="L33" s="15">
        <f>K33+L31</f>
        <v>252000</v>
      </c>
      <c r="M33" s="16">
        <f t="shared" si="4"/>
        <v>19800</v>
      </c>
      <c r="N33" s="15">
        <f>M33+N31</f>
        <v>121500</v>
      </c>
      <c r="O33" s="16">
        <f t="shared" si="6"/>
        <v>11200</v>
      </c>
      <c r="P33" s="15">
        <f>O33+P31</f>
        <v>161800</v>
      </c>
      <c r="Q33" s="16">
        <f t="shared" si="8"/>
        <v>6900</v>
      </c>
      <c r="R33" s="15">
        <f>Q33+R31</f>
        <v>122700</v>
      </c>
      <c r="S33" s="16">
        <f t="shared" si="10"/>
        <v>4320</v>
      </c>
      <c r="T33" s="15">
        <f>S33+T31</f>
        <v>64560</v>
      </c>
      <c r="U33" s="16">
        <f t="shared" si="12"/>
        <v>6900</v>
      </c>
      <c r="V33" s="15">
        <f>U33+V31</f>
        <v>99750</v>
      </c>
      <c r="W33" s="16">
        <f t="shared" si="0"/>
        <v>11200</v>
      </c>
      <c r="X33" s="15">
        <f>W33+X31</f>
        <v>79600</v>
      </c>
      <c r="Y33" s="15">
        <f t="shared" si="15"/>
        <v>19800</v>
      </c>
      <c r="Z33" s="15">
        <f>Y33+Z31</f>
        <v>123420</v>
      </c>
      <c r="AA33" s="15">
        <f t="shared" si="1"/>
        <v>2600</v>
      </c>
      <c r="AB33" s="15">
        <f t="shared" si="18"/>
        <v>6</v>
      </c>
      <c r="AC33" s="15">
        <f t="shared" si="19"/>
        <v>2600</v>
      </c>
      <c r="AD33" s="15">
        <f>AC33+AD31</f>
        <v>48590</v>
      </c>
    </row>
    <row r="34" spans="1:30" ht="13.5">
      <c r="A34" s="8">
        <v>29</v>
      </c>
      <c r="B34" s="9">
        <v>37289</v>
      </c>
      <c r="C34" s="17" t="s">
        <v>5</v>
      </c>
      <c r="D34" s="8">
        <v>2</v>
      </c>
      <c r="E34" s="10" t="s">
        <v>1</v>
      </c>
      <c r="F34" s="11">
        <v>870</v>
      </c>
      <c r="G34" s="8">
        <v>3</v>
      </c>
      <c r="H34" s="8"/>
      <c r="I34" s="15">
        <f t="shared" si="2"/>
        <v>2700</v>
      </c>
      <c r="J34" s="15">
        <f t="shared" si="5"/>
        <v>40400</v>
      </c>
      <c r="K34" s="15">
        <f t="shared" si="3"/>
        <v>-6000</v>
      </c>
      <c r="L34" s="15">
        <f t="shared" si="5"/>
        <v>246000</v>
      </c>
      <c r="M34" s="16">
        <f t="shared" si="4"/>
        <v>-6000</v>
      </c>
      <c r="N34" s="15">
        <f t="shared" si="5"/>
        <v>115500</v>
      </c>
      <c r="O34" s="16">
        <f t="shared" si="6"/>
        <v>11400</v>
      </c>
      <c r="P34" s="15">
        <f t="shared" si="7"/>
        <v>173200</v>
      </c>
      <c r="Q34" s="16">
        <f t="shared" si="8"/>
        <v>7050</v>
      </c>
      <c r="R34" s="15">
        <f t="shared" si="9"/>
        <v>129750</v>
      </c>
      <c r="S34" s="16">
        <f t="shared" si="10"/>
        <v>4440</v>
      </c>
      <c r="T34" s="15">
        <f t="shared" si="11"/>
        <v>69000</v>
      </c>
      <c r="U34" s="16">
        <f t="shared" si="12"/>
        <v>7050</v>
      </c>
      <c r="V34" s="15">
        <f t="shared" si="13"/>
        <v>106800</v>
      </c>
      <c r="W34" s="16">
        <f t="shared" si="0"/>
        <v>-1650</v>
      </c>
      <c r="X34" s="15">
        <f t="shared" si="14"/>
        <v>77950</v>
      </c>
      <c r="Y34" s="15">
        <f t="shared" si="15"/>
        <v>-780</v>
      </c>
      <c r="Z34" s="15">
        <f t="shared" si="16"/>
        <v>122640</v>
      </c>
      <c r="AA34" s="15">
        <f t="shared" si="1"/>
        <v>2700</v>
      </c>
      <c r="AB34" s="15">
        <f t="shared" si="18"/>
        <v>6</v>
      </c>
      <c r="AC34" s="15">
        <f t="shared" si="19"/>
        <v>2700</v>
      </c>
      <c r="AD34" s="15">
        <f t="shared" si="17"/>
        <v>51290</v>
      </c>
    </row>
    <row r="35" spans="1:40" s="6" customFormat="1" ht="13.5">
      <c r="A35" s="18">
        <v>30</v>
      </c>
      <c r="B35" s="19">
        <v>37290</v>
      </c>
      <c r="C35" s="20" t="s">
        <v>6</v>
      </c>
      <c r="D35" s="18">
        <v>1</v>
      </c>
      <c r="E35" s="20" t="s">
        <v>1</v>
      </c>
      <c r="F35" s="21">
        <v>1350</v>
      </c>
      <c r="G35" s="18">
        <v>6</v>
      </c>
      <c r="H35" s="18"/>
      <c r="I35" s="22">
        <f t="shared" si="2"/>
        <v>7500</v>
      </c>
      <c r="J35" s="22">
        <f t="shared" si="5"/>
        <v>47900</v>
      </c>
      <c r="K35" s="22">
        <f t="shared" si="3"/>
        <v>-6000</v>
      </c>
      <c r="L35" s="24">
        <f t="shared" si="5"/>
        <v>240000</v>
      </c>
      <c r="M35" s="23">
        <f t="shared" si="4"/>
        <v>-6000</v>
      </c>
      <c r="N35" s="22">
        <f t="shared" si="5"/>
        <v>109500</v>
      </c>
      <c r="O35" s="23">
        <f t="shared" si="6"/>
        <v>-6000</v>
      </c>
      <c r="P35" s="22">
        <f t="shared" si="7"/>
        <v>167200</v>
      </c>
      <c r="Q35" s="23">
        <f t="shared" si="8"/>
        <v>-6000</v>
      </c>
      <c r="R35" s="22">
        <f t="shared" si="9"/>
        <v>123750</v>
      </c>
      <c r="S35" s="23">
        <f t="shared" si="10"/>
        <v>-6000</v>
      </c>
      <c r="T35" s="22">
        <f t="shared" si="11"/>
        <v>63000</v>
      </c>
      <c r="U35" s="23">
        <f t="shared" si="12"/>
        <v>750</v>
      </c>
      <c r="V35" s="22">
        <f t="shared" si="13"/>
        <v>107550</v>
      </c>
      <c r="W35" s="23">
        <f t="shared" si="0"/>
        <v>750</v>
      </c>
      <c r="X35" s="22">
        <f t="shared" si="14"/>
        <v>78700</v>
      </c>
      <c r="Y35" s="22">
        <f t="shared" si="15"/>
        <v>2100</v>
      </c>
      <c r="Z35" s="22">
        <f t="shared" si="16"/>
        <v>124740</v>
      </c>
      <c r="AA35" s="22">
        <f t="shared" si="1"/>
        <v>7500</v>
      </c>
      <c r="AB35" s="22">
        <f t="shared" si="18"/>
        <v>6</v>
      </c>
      <c r="AC35" s="25">
        <f t="shared" si="19"/>
        <v>7500</v>
      </c>
      <c r="AD35" s="22">
        <f t="shared" si="17"/>
        <v>58790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30" ht="13.5">
      <c r="A36" s="8">
        <v>31</v>
      </c>
      <c r="B36" s="9">
        <v>37290</v>
      </c>
      <c r="C36" s="17" t="s">
        <v>5</v>
      </c>
      <c r="D36" s="8">
        <v>9</v>
      </c>
      <c r="E36" s="10" t="s">
        <v>1</v>
      </c>
      <c r="F36" s="11">
        <v>7730</v>
      </c>
      <c r="G36" s="8">
        <v>5</v>
      </c>
      <c r="H36" s="8"/>
      <c r="I36" s="15">
        <f t="shared" si="2"/>
        <v>71300</v>
      </c>
      <c r="J36" s="15">
        <f t="shared" si="5"/>
        <v>119200</v>
      </c>
      <c r="K36" s="15">
        <f t="shared" si="3"/>
        <v>-6000</v>
      </c>
      <c r="L36" s="15">
        <f t="shared" si="5"/>
        <v>234000</v>
      </c>
      <c r="M36" s="16">
        <f t="shared" si="4"/>
        <v>-6000</v>
      </c>
      <c r="N36" s="15">
        <f t="shared" si="5"/>
        <v>103500</v>
      </c>
      <c r="O36" s="16">
        <f t="shared" si="6"/>
        <v>-6000</v>
      </c>
      <c r="P36" s="15">
        <f t="shared" si="7"/>
        <v>161200</v>
      </c>
      <c r="Q36" s="16">
        <f t="shared" si="8"/>
        <v>-6000</v>
      </c>
      <c r="R36" s="15">
        <f t="shared" si="9"/>
        <v>117750</v>
      </c>
      <c r="S36" s="16">
        <f t="shared" si="10"/>
        <v>86760</v>
      </c>
      <c r="T36" s="15">
        <f t="shared" si="11"/>
        <v>149760</v>
      </c>
      <c r="U36" s="16">
        <f t="shared" si="12"/>
        <v>32650</v>
      </c>
      <c r="V36" s="15">
        <f t="shared" si="13"/>
        <v>140200</v>
      </c>
      <c r="W36" s="16">
        <f t="shared" si="0"/>
        <v>32650</v>
      </c>
      <c r="X36" s="15">
        <f t="shared" si="14"/>
        <v>111350</v>
      </c>
      <c r="Y36" s="15">
        <f t="shared" si="15"/>
        <v>40380</v>
      </c>
      <c r="Z36" s="15">
        <f t="shared" si="16"/>
        <v>165120</v>
      </c>
      <c r="AA36" s="15">
        <f t="shared" si="1"/>
        <v>71300</v>
      </c>
      <c r="AB36" s="15">
        <f t="shared" si="18"/>
        <v>6</v>
      </c>
      <c r="AC36" s="15">
        <f t="shared" si="19"/>
        <v>71300</v>
      </c>
      <c r="AD36" s="15">
        <f t="shared" si="17"/>
        <v>130090</v>
      </c>
    </row>
    <row r="37" spans="1:30" ht="13.5">
      <c r="A37" s="8">
        <v>32</v>
      </c>
      <c r="B37" s="9">
        <v>37303</v>
      </c>
      <c r="C37" s="10" t="s">
        <v>6</v>
      </c>
      <c r="D37" s="8">
        <v>2</v>
      </c>
      <c r="E37" s="10" t="s">
        <v>4</v>
      </c>
      <c r="F37" s="11"/>
      <c r="G37" s="8"/>
      <c r="H37" s="8"/>
      <c r="I37" s="15">
        <f t="shared" si="2"/>
        <v>-6000</v>
      </c>
      <c r="J37" s="15">
        <f t="shared" si="5"/>
        <v>113200</v>
      </c>
      <c r="K37" s="15">
        <f t="shared" si="3"/>
        <v>-6000</v>
      </c>
      <c r="L37" s="15">
        <f t="shared" si="5"/>
        <v>228000</v>
      </c>
      <c r="M37" s="16">
        <f t="shared" si="4"/>
        <v>-6000</v>
      </c>
      <c r="N37" s="15">
        <f t="shared" si="5"/>
        <v>97500</v>
      </c>
      <c r="O37" s="16">
        <f t="shared" si="6"/>
        <v>-6000</v>
      </c>
      <c r="P37" s="15">
        <f t="shared" si="7"/>
        <v>155200</v>
      </c>
      <c r="Q37" s="16">
        <f t="shared" si="8"/>
        <v>-6000</v>
      </c>
      <c r="R37" s="15">
        <f t="shared" si="9"/>
        <v>111750</v>
      </c>
      <c r="S37" s="16">
        <f t="shared" si="10"/>
        <v>-6000</v>
      </c>
      <c r="T37" s="15">
        <f t="shared" si="11"/>
        <v>143760</v>
      </c>
      <c r="U37" s="16">
        <f t="shared" si="12"/>
        <v>-6000</v>
      </c>
      <c r="V37" s="15">
        <f t="shared" si="13"/>
        <v>134200</v>
      </c>
      <c r="W37" s="16">
        <f t="shared" si="0"/>
        <v>-6000</v>
      </c>
      <c r="X37" s="15">
        <f t="shared" si="14"/>
        <v>105350</v>
      </c>
      <c r="Y37" s="15">
        <f t="shared" si="15"/>
        <v>-6000</v>
      </c>
      <c r="Z37" s="15">
        <f t="shared" si="16"/>
        <v>159120</v>
      </c>
      <c r="AA37" s="15">
        <f t="shared" si="1"/>
        <v>-6000</v>
      </c>
      <c r="AB37" s="15">
        <f t="shared" si="18"/>
        <v>0</v>
      </c>
      <c r="AC37" s="15">
        <f t="shared" si="19"/>
        <v>-6000</v>
      </c>
      <c r="AD37" s="15">
        <f t="shared" si="17"/>
        <v>124090</v>
      </c>
    </row>
    <row r="38" spans="1:30" ht="13.5">
      <c r="A38" s="8">
        <v>33</v>
      </c>
      <c r="B38" s="9">
        <v>37303</v>
      </c>
      <c r="C38" s="17" t="s">
        <v>5</v>
      </c>
      <c r="D38" s="8">
        <v>10</v>
      </c>
      <c r="E38" s="10" t="s">
        <v>1</v>
      </c>
      <c r="F38" s="11">
        <v>2120</v>
      </c>
      <c r="G38" s="8">
        <v>4</v>
      </c>
      <c r="H38" s="8"/>
      <c r="I38" s="15">
        <f t="shared" si="2"/>
        <v>15200</v>
      </c>
      <c r="J38" s="15">
        <f t="shared" si="5"/>
        <v>128400</v>
      </c>
      <c r="K38" s="15">
        <f t="shared" si="3"/>
        <v>-6000</v>
      </c>
      <c r="L38" s="15">
        <f t="shared" si="5"/>
        <v>222000</v>
      </c>
      <c r="M38" s="16">
        <f t="shared" si="4"/>
        <v>-6000</v>
      </c>
      <c r="N38" s="15">
        <f t="shared" si="5"/>
        <v>91500</v>
      </c>
      <c r="O38" s="16">
        <f t="shared" si="6"/>
        <v>-6000</v>
      </c>
      <c r="P38" s="15">
        <f t="shared" si="7"/>
        <v>149200</v>
      </c>
      <c r="Q38" s="16">
        <f t="shared" si="8"/>
        <v>25800</v>
      </c>
      <c r="R38" s="15">
        <f t="shared" si="9"/>
        <v>137550</v>
      </c>
      <c r="S38" s="16">
        <f t="shared" si="10"/>
        <v>19440</v>
      </c>
      <c r="T38" s="15">
        <f t="shared" si="11"/>
        <v>163200</v>
      </c>
      <c r="U38" s="16">
        <f t="shared" si="12"/>
        <v>4600</v>
      </c>
      <c r="V38" s="15">
        <f t="shared" si="13"/>
        <v>138800</v>
      </c>
      <c r="W38" s="16">
        <f aca="true" t="shared" si="20" ref="W38:W70">IF($G38&lt;=2,$F38*20-6000,$F38*5-6000)</f>
        <v>4600</v>
      </c>
      <c r="X38" s="15">
        <f t="shared" si="14"/>
        <v>109950</v>
      </c>
      <c r="Y38" s="15">
        <f t="shared" si="15"/>
        <v>6720</v>
      </c>
      <c r="Z38" s="15">
        <f t="shared" si="16"/>
        <v>165840</v>
      </c>
      <c r="AA38" s="15">
        <f aca="true" t="shared" si="21" ref="AA38:AA70">IF(F38&lt;200,F38*60-6000,IF(F38&lt;300,F38*30-6000,IF(F38&lt;400,F38*20-6000,IF(F38&lt;500,F38*15-6000,IF(F38&lt;600,F38*12-6000,IF(F38&gt;=600,F38*10-6000,-6000))))))</f>
        <v>15200</v>
      </c>
      <c r="AB38" s="15">
        <f t="shared" si="18"/>
        <v>6</v>
      </c>
      <c r="AC38" s="15">
        <f t="shared" si="19"/>
        <v>15200</v>
      </c>
      <c r="AD38" s="15">
        <f t="shared" si="17"/>
        <v>139290</v>
      </c>
    </row>
    <row r="39" spans="1:30" ht="13.5">
      <c r="A39" s="8">
        <v>34</v>
      </c>
      <c r="B39" s="9">
        <v>37304</v>
      </c>
      <c r="C39" s="10" t="s">
        <v>6</v>
      </c>
      <c r="D39" s="8">
        <v>8</v>
      </c>
      <c r="E39" s="10" t="s">
        <v>1</v>
      </c>
      <c r="F39" s="11">
        <v>3380</v>
      </c>
      <c r="G39" s="8">
        <v>5</v>
      </c>
      <c r="H39" s="8"/>
      <c r="I39" s="15">
        <f t="shared" si="2"/>
        <v>27800</v>
      </c>
      <c r="J39" s="15">
        <f t="shared" si="5"/>
        <v>156200</v>
      </c>
      <c r="K39" s="15">
        <f t="shared" si="3"/>
        <v>-6000</v>
      </c>
      <c r="L39" s="15">
        <f t="shared" si="5"/>
        <v>216000</v>
      </c>
      <c r="M39" s="16">
        <f t="shared" si="4"/>
        <v>-6000</v>
      </c>
      <c r="N39" s="15">
        <f t="shared" si="5"/>
        <v>85500</v>
      </c>
      <c r="O39" s="16">
        <f t="shared" si="6"/>
        <v>-6000</v>
      </c>
      <c r="P39" s="15">
        <f t="shared" si="7"/>
        <v>143200</v>
      </c>
      <c r="Q39" s="16">
        <f t="shared" si="8"/>
        <v>-6000</v>
      </c>
      <c r="R39" s="15">
        <f t="shared" si="9"/>
        <v>131550</v>
      </c>
      <c r="S39" s="16">
        <f t="shared" si="10"/>
        <v>34560</v>
      </c>
      <c r="T39" s="15">
        <f t="shared" si="11"/>
        <v>197760</v>
      </c>
      <c r="U39" s="16">
        <f t="shared" si="12"/>
        <v>10900</v>
      </c>
      <c r="V39" s="15">
        <f t="shared" si="13"/>
        <v>149700</v>
      </c>
      <c r="W39" s="16">
        <f t="shared" si="20"/>
        <v>10900</v>
      </c>
      <c r="X39" s="15">
        <f t="shared" si="14"/>
        <v>120850</v>
      </c>
      <c r="Y39" s="15">
        <f t="shared" si="15"/>
        <v>14280</v>
      </c>
      <c r="Z39" s="15">
        <f t="shared" si="16"/>
        <v>180120</v>
      </c>
      <c r="AA39" s="15">
        <f t="shared" si="21"/>
        <v>27800</v>
      </c>
      <c r="AB39" s="15">
        <f t="shared" si="18"/>
        <v>6</v>
      </c>
      <c r="AC39" s="15">
        <f t="shared" si="19"/>
        <v>27800</v>
      </c>
      <c r="AD39" s="15">
        <f t="shared" si="17"/>
        <v>167090</v>
      </c>
    </row>
    <row r="40" spans="1:30" ht="13.5">
      <c r="A40" s="8">
        <v>35</v>
      </c>
      <c r="B40" s="9">
        <v>37304</v>
      </c>
      <c r="C40" s="17" t="s">
        <v>5</v>
      </c>
      <c r="D40" s="8">
        <v>7</v>
      </c>
      <c r="E40" s="10" t="s">
        <v>4</v>
      </c>
      <c r="F40" s="11"/>
      <c r="G40" s="8"/>
      <c r="H40" s="8"/>
      <c r="I40" s="15">
        <f t="shared" si="2"/>
        <v>-6000</v>
      </c>
      <c r="J40" s="15">
        <f t="shared" si="5"/>
        <v>150200</v>
      </c>
      <c r="K40" s="15">
        <f t="shared" si="3"/>
        <v>-6000</v>
      </c>
      <c r="L40" s="15">
        <f t="shared" si="5"/>
        <v>210000</v>
      </c>
      <c r="M40" s="16">
        <f t="shared" si="4"/>
        <v>-6000</v>
      </c>
      <c r="N40" s="15">
        <f t="shared" si="5"/>
        <v>79500</v>
      </c>
      <c r="O40" s="16">
        <f t="shared" si="6"/>
        <v>-6000</v>
      </c>
      <c r="P40" s="15">
        <f t="shared" si="7"/>
        <v>137200</v>
      </c>
      <c r="Q40" s="16">
        <f t="shared" si="8"/>
        <v>-6000</v>
      </c>
      <c r="R40" s="15">
        <f t="shared" si="9"/>
        <v>125550</v>
      </c>
      <c r="S40" s="16">
        <f t="shared" si="10"/>
        <v>-6000</v>
      </c>
      <c r="T40" s="15">
        <f t="shared" si="11"/>
        <v>191760</v>
      </c>
      <c r="U40" s="16">
        <f t="shared" si="12"/>
        <v>-6000</v>
      </c>
      <c r="V40" s="15">
        <f t="shared" si="13"/>
        <v>143700</v>
      </c>
      <c r="W40" s="16">
        <f t="shared" si="20"/>
        <v>-6000</v>
      </c>
      <c r="X40" s="15">
        <f t="shared" si="14"/>
        <v>114850</v>
      </c>
      <c r="Y40" s="15">
        <f t="shared" si="15"/>
        <v>-6000</v>
      </c>
      <c r="Z40" s="15">
        <f t="shared" si="16"/>
        <v>174120</v>
      </c>
      <c r="AA40" s="15">
        <f t="shared" si="21"/>
        <v>-6000</v>
      </c>
      <c r="AB40" s="15">
        <f t="shared" si="18"/>
        <v>0</v>
      </c>
      <c r="AC40" s="15">
        <f t="shared" si="19"/>
        <v>-6000</v>
      </c>
      <c r="AD40" s="15">
        <f t="shared" si="17"/>
        <v>161090</v>
      </c>
    </row>
    <row r="41" spans="1:30" ht="13.5">
      <c r="A41" s="8">
        <v>36</v>
      </c>
      <c r="B41" s="9">
        <v>37310</v>
      </c>
      <c r="C41" s="10" t="s">
        <v>3</v>
      </c>
      <c r="D41" s="8">
        <v>8</v>
      </c>
      <c r="E41" s="10" t="s">
        <v>4</v>
      </c>
      <c r="F41" s="11"/>
      <c r="G41" s="8"/>
      <c r="H41" s="8"/>
      <c r="I41" s="15">
        <f t="shared" si="2"/>
        <v>-6000</v>
      </c>
      <c r="J41" s="15">
        <f t="shared" si="5"/>
        <v>144200</v>
      </c>
      <c r="K41" s="15">
        <f t="shared" si="3"/>
        <v>-6000</v>
      </c>
      <c r="L41" s="15">
        <f t="shared" si="5"/>
        <v>204000</v>
      </c>
      <c r="M41" s="16">
        <f t="shared" si="4"/>
        <v>-6000</v>
      </c>
      <c r="N41" s="15">
        <f t="shared" si="5"/>
        <v>73500</v>
      </c>
      <c r="O41" s="16">
        <f t="shared" si="6"/>
        <v>-6000</v>
      </c>
      <c r="P41" s="15">
        <f t="shared" si="7"/>
        <v>131200</v>
      </c>
      <c r="Q41" s="16">
        <f t="shared" si="8"/>
        <v>-6000</v>
      </c>
      <c r="R41" s="15">
        <f t="shared" si="9"/>
        <v>119550</v>
      </c>
      <c r="S41" s="16">
        <f t="shared" si="10"/>
        <v>-6000</v>
      </c>
      <c r="T41" s="15">
        <f t="shared" si="11"/>
        <v>185760</v>
      </c>
      <c r="U41" s="16">
        <f t="shared" si="12"/>
        <v>-6000</v>
      </c>
      <c r="V41" s="15">
        <f t="shared" si="13"/>
        <v>137700</v>
      </c>
      <c r="W41" s="16">
        <f t="shared" si="20"/>
        <v>-6000</v>
      </c>
      <c r="X41" s="15">
        <f t="shared" si="14"/>
        <v>108850</v>
      </c>
      <c r="Y41" s="15">
        <f t="shared" si="15"/>
        <v>-6000</v>
      </c>
      <c r="Z41" s="15">
        <f t="shared" si="16"/>
        <v>168120</v>
      </c>
      <c r="AA41" s="15">
        <f t="shared" si="21"/>
        <v>-6000</v>
      </c>
      <c r="AB41" s="15">
        <f t="shared" si="18"/>
        <v>0</v>
      </c>
      <c r="AC41" s="15">
        <f t="shared" si="19"/>
        <v>-6000</v>
      </c>
      <c r="AD41" s="15">
        <f t="shared" si="17"/>
        <v>155090</v>
      </c>
    </row>
    <row r="42" spans="1:30" ht="13.5">
      <c r="A42" s="8">
        <v>37</v>
      </c>
      <c r="B42" s="9">
        <v>37310</v>
      </c>
      <c r="C42" s="17" t="s">
        <v>2</v>
      </c>
      <c r="D42" s="8">
        <v>7</v>
      </c>
      <c r="E42" s="10" t="s">
        <v>1</v>
      </c>
      <c r="F42" s="11">
        <v>430</v>
      </c>
      <c r="G42" s="8">
        <v>1</v>
      </c>
      <c r="H42" s="8"/>
      <c r="I42" s="15">
        <f t="shared" si="2"/>
        <v>-1700</v>
      </c>
      <c r="J42" s="15">
        <f t="shared" si="5"/>
        <v>142500</v>
      </c>
      <c r="K42" s="15">
        <f t="shared" si="3"/>
        <v>19800</v>
      </c>
      <c r="L42" s="15">
        <f t="shared" si="5"/>
        <v>223800</v>
      </c>
      <c r="M42" s="16">
        <f t="shared" si="4"/>
        <v>6900</v>
      </c>
      <c r="N42" s="15">
        <f t="shared" si="5"/>
        <v>80400</v>
      </c>
      <c r="O42" s="16">
        <f t="shared" si="6"/>
        <v>2600</v>
      </c>
      <c r="P42" s="15">
        <f t="shared" si="7"/>
        <v>133800</v>
      </c>
      <c r="Q42" s="16">
        <f t="shared" si="8"/>
        <v>450</v>
      </c>
      <c r="R42" s="15">
        <f t="shared" si="9"/>
        <v>120000</v>
      </c>
      <c r="S42" s="16">
        <f t="shared" si="10"/>
        <v>-840</v>
      </c>
      <c r="T42" s="15">
        <f t="shared" si="11"/>
        <v>184920</v>
      </c>
      <c r="U42" s="16">
        <f t="shared" si="12"/>
        <v>450</v>
      </c>
      <c r="V42" s="15">
        <f t="shared" si="13"/>
        <v>138150</v>
      </c>
      <c r="W42" s="16">
        <f t="shared" si="20"/>
        <v>2600</v>
      </c>
      <c r="X42" s="15">
        <f t="shared" si="14"/>
        <v>111450</v>
      </c>
      <c r="Y42" s="15">
        <f t="shared" si="15"/>
        <v>6900</v>
      </c>
      <c r="Z42" s="15">
        <f t="shared" si="16"/>
        <v>175020</v>
      </c>
      <c r="AA42" s="15">
        <f t="shared" si="21"/>
        <v>450</v>
      </c>
      <c r="AB42" s="15">
        <f t="shared" si="18"/>
        <v>4</v>
      </c>
      <c r="AC42" s="15">
        <f t="shared" si="19"/>
        <v>450</v>
      </c>
      <c r="AD42" s="15">
        <f t="shared" si="17"/>
        <v>155540</v>
      </c>
    </row>
    <row r="43" spans="1:30" ht="13.5">
      <c r="A43" s="8">
        <v>38</v>
      </c>
      <c r="B43" s="9">
        <v>37311</v>
      </c>
      <c r="C43" s="10" t="s">
        <v>3</v>
      </c>
      <c r="D43" s="8">
        <v>12</v>
      </c>
      <c r="E43" s="10" t="s">
        <v>1</v>
      </c>
      <c r="F43" s="11">
        <v>9240</v>
      </c>
      <c r="G43" s="8">
        <v>4</v>
      </c>
      <c r="H43" s="8"/>
      <c r="I43" s="15">
        <f t="shared" si="2"/>
        <v>86400</v>
      </c>
      <c r="J43" s="15">
        <f t="shared" si="5"/>
        <v>228900</v>
      </c>
      <c r="K43" s="15">
        <f t="shared" si="3"/>
        <v>-6000</v>
      </c>
      <c r="L43" s="15">
        <f t="shared" si="5"/>
        <v>217800</v>
      </c>
      <c r="M43" s="16">
        <f t="shared" si="4"/>
        <v>-6000</v>
      </c>
      <c r="N43" s="15">
        <f t="shared" si="5"/>
        <v>74400</v>
      </c>
      <c r="O43" s="16">
        <f t="shared" si="6"/>
        <v>-6000</v>
      </c>
      <c r="P43" s="15">
        <f t="shared" si="7"/>
        <v>127800</v>
      </c>
      <c r="Q43" s="16">
        <f t="shared" si="8"/>
        <v>132600</v>
      </c>
      <c r="R43" s="15">
        <f t="shared" si="9"/>
        <v>252600</v>
      </c>
      <c r="S43" s="16">
        <f t="shared" si="10"/>
        <v>104880</v>
      </c>
      <c r="T43" s="15">
        <f t="shared" si="11"/>
        <v>289800</v>
      </c>
      <c r="U43" s="16">
        <f t="shared" si="12"/>
        <v>40200</v>
      </c>
      <c r="V43" s="15">
        <f t="shared" si="13"/>
        <v>178350</v>
      </c>
      <c r="W43" s="16">
        <f t="shared" si="20"/>
        <v>40200</v>
      </c>
      <c r="X43" s="15">
        <f t="shared" si="14"/>
        <v>151650</v>
      </c>
      <c r="Y43" s="15">
        <f t="shared" si="15"/>
        <v>49440</v>
      </c>
      <c r="Z43" s="15">
        <f t="shared" si="16"/>
        <v>224460</v>
      </c>
      <c r="AA43" s="15">
        <f t="shared" si="21"/>
        <v>86400</v>
      </c>
      <c r="AB43" s="15">
        <f t="shared" si="18"/>
        <v>6</v>
      </c>
      <c r="AC43" s="15">
        <f t="shared" si="19"/>
        <v>86400</v>
      </c>
      <c r="AD43" s="15">
        <f t="shared" si="17"/>
        <v>241940</v>
      </c>
    </row>
    <row r="44" spans="1:30" ht="14.25" thickBot="1">
      <c r="A44" s="8">
        <v>39</v>
      </c>
      <c r="B44" s="9">
        <v>37311</v>
      </c>
      <c r="C44" s="17" t="s">
        <v>2</v>
      </c>
      <c r="D44" s="8">
        <v>7</v>
      </c>
      <c r="E44" s="10" t="s">
        <v>1</v>
      </c>
      <c r="F44" s="11">
        <v>490</v>
      </c>
      <c r="G44" s="8">
        <v>1</v>
      </c>
      <c r="H44" s="8"/>
      <c r="I44" s="15">
        <f t="shared" si="2"/>
        <v>-1100</v>
      </c>
      <c r="J44" s="15">
        <f t="shared" si="5"/>
        <v>227800</v>
      </c>
      <c r="K44" s="15">
        <f t="shared" si="3"/>
        <v>23400</v>
      </c>
      <c r="L44" s="15">
        <f t="shared" si="5"/>
        <v>241200</v>
      </c>
      <c r="M44" s="16">
        <f t="shared" si="4"/>
        <v>8700</v>
      </c>
      <c r="N44" s="15">
        <f t="shared" si="5"/>
        <v>83100</v>
      </c>
      <c r="O44" s="16">
        <f t="shared" si="6"/>
        <v>3800</v>
      </c>
      <c r="P44" s="15">
        <f t="shared" si="7"/>
        <v>131600</v>
      </c>
      <c r="Q44" s="16">
        <f t="shared" si="8"/>
        <v>1350</v>
      </c>
      <c r="R44" s="15">
        <f t="shared" si="9"/>
        <v>253950</v>
      </c>
      <c r="S44" s="16">
        <f t="shared" si="10"/>
        <v>-120</v>
      </c>
      <c r="T44" s="15">
        <f t="shared" si="11"/>
        <v>289680</v>
      </c>
      <c r="U44" s="16">
        <f t="shared" si="12"/>
        <v>1350</v>
      </c>
      <c r="V44" s="15">
        <f t="shared" si="13"/>
        <v>179700</v>
      </c>
      <c r="W44" s="16">
        <f t="shared" si="20"/>
        <v>3800</v>
      </c>
      <c r="X44" s="15">
        <f t="shared" si="14"/>
        <v>155450</v>
      </c>
      <c r="Y44" s="15">
        <f t="shared" si="15"/>
        <v>8700</v>
      </c>
      <c r="Z44" s="15">
        <f t="shared" si="16"/>
        <v>233160</v>
      </c>
      <c r="AA44" s="15">
        <f t="shared" si="21"/>
        <v>1350</v>
      </c>
      <c r="AB44" s="15">
        <f t="shared" si="18"/>
        <v>4</v>
      </c>
      <c r="AC44" s="15">
        <f t="shared" si="19"/>
        <v>1350</v>
      </c>
      <c r="AD44" s="15">
        <f t="shared" si="17"/>
        <v>243290</v>
      </c>
    </row>
    <row r="45" spans="1:30" ht="14.25" thickBot="1">
      <c r="A45" s="41"/>
      <c r="B45" s="42" t="s">
        <v>40</v>
      </c>
      <c r="C45" s="43"/>
      <c r="D45" s="44"/>
      <c r="E45" s="45"/>
      <c r="F45" s="46"/>
      <c r="G45" s="44"/>
      <c r="H45" s="44"/>
      <c r="I45" s="47">
        <f>SUM(I33:I44)</f>
        <v>192700</v>
      </c>
      <c r="J45" s="47"/>
      <c r="K45" s="47">
        <f>SUM(K33:K44)</f>
        <v>34800</v>
      </c>
      <c r="L45" s="47"/>
      <c r="M45" s="47">
        <f>SUM(M33:M44)</f>
        <v>-18600</v>
      </c>
      <c r="N45" s="47"/>
      <c r="O45" s="47">
        <f>SUM(O33:O44)</f>
        <v>-19000</v>
      </c>
      <c r="P45" s="47"/>
      <c r="Q45" s="47">
        <f>SUM(Q33:Q44)</f>
        <v>138150</v>
      </c>
      <c r="R45" s="47"/>
      <c r="S45" s="47">
        <f>SUM(S33:S44)</f>
        <v>229440</v>
      </c>
      <c r="T45" s="47"/>
      <c r="U45" s="47">
        <f>SUM(U33:U44)</f>
        <v>86850</v>
      </c>
      <c r="V45" s="47"/>
      <c r="W45" s="47">
        <f>SUM(W33:W44)</f>
        <v>87050</v>
      </c>
      <c r="X45" s="47"/>
      <c r="Y45" s="47">
        <f>SUM(Y33:Y44)</f>
        <v>129540</v>
      </c>
      <c r="Z45" s="47"/>
      <c r="AA45" s="47"/>
      <c r="AB45" s="47"/>
      <c r="AC45" s="47">
        <f>SUM(AC33:AC44)</f>
        <v>197300</v>
      </c>
      <c r="AD45" s="48"/>
    </row>
    <row r="46" spans="1:40" s="6" customFormat="1" ht="13.5">
      <c r="A46" s="18">
        <v>40</v>
      </c>
      <c r="B46" s="19">
        <v>37317</v>
      </c>
      <c r="C46" s="20" t="s">
        <v>3</v>
      </c>
      <c r="D46" s="18">
        <v>8</v>
      </c>
      <c r="E46" s="20" t="s">
        <v>4</v>
      </c>
      <c r="F46" s="21"/>
      <c r="G46" s="18"/>
      <c r="H46" s="18"/>
      <c r="I46" s="22">
        <f t="shared" si="2"/>
        <v>-6000</v>
      </c>
      <c r="J46" s="22">
        <f>I46+J44</f>
        <v>221800</v>
      </c>
      <c r="K46" s="22">
        <f t="shared" si="3"/>
        <v>-6000</v>
      </c>
      <c r="L46" s="22">
        <f>K46+L44</f>
        <v>235200</v>
      </c>
      <c r="M46" s="23">
        <f t="shared" si="4"/>
        <v>-6000</v>
      </c>
      <c r="N46" s="22">
        <f>M46+N44</f>
        <v>77100</v>
      </c>
      <c r="O46" s="23">
        <f t="shared" si="6"/>
        <v>-6000</v>
      </c>
      <c r="P46" s="22">
        <f>O46+P44</f>
        <v>125600</v>
      </c>
      <c r="Q46" s="23">
        <f t="shared" si="8"/>
        <v>-6000</v>
      </c>
      <c r="R46" s="22">
        <f>Q46+R44</f>
        <v>247950</v>
      </c>
      <c r="S46" s="23">
        <f t="shared" si="10"/>
        <v>-6000</v>
      </c>
      <c r="T46" s="24">
        <f>S46+T44</f>
        <v>283680</v>
      </c>
      <c r="U46" s="23">
        <f t="shared" si="12"/>
        <v>-6000</v>
      </c>
      <c r="V46" s="22">
        <f>U46+V44</f>
        <v>173700</v>
      </c>
      <c r="W46" s="23">
        <f t="shared" si="20"/>
        <v>-6000</v>
      </c>
      <c r="X46" s="22">
        <f>W46+X44</f>
        <v>149450</v>
      </c>
      <c r="Y46" s="22">
        <f t="shared" si="15"/>
        <v>-6000</v>
      </c>
      <c r="Z46" s="22">
        <f>Y46+Z44</f>
        <v>227160</v>
      </c>
      <c r="AA46" s="22">
        <f t="shared" si="21"/>
        <v>-6000</v>
      </c>
      <c r="AB46" s="22">
        <f t="shared" si="18"/>
        <v>0</v>
      </c>
      <c r="AC46" s="25">
        <f t="shared" si="19"/>
        <v>-6000</v>
      </c>
      <c r="AD46" s="22">
        <f>AC46+AD44</f>
        <v>237290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30" ht="13.5">
      <c r="A47" s="8">
        <v>41</v>
      </c>
      <c r="B47" s="9">
        <v>37317</v>
      </c>
      <c r="C47" s="17" t="s">
        <v>2</v>
      </c>
      <c r="D47" s="8">
        <v>4</v>
      </c>
      <c r="E47" s="10" t="s">
        <v>4</v>
      </c>
      <c r="F47" s="11"/>
      <c r="G47" s="8"/>
      <c r="H47" s="8"/>
      <c r="I47" s="15">
        <f t="shared" si="2"/>
        <v>-6000</v>
      </c>
      <c r="J47" s="15">
        <f t="shared" si="5"/>
        <v>215800</v>
      </c>
      <c r="K47" s="15">
        <f t="shared" si="3"/>
        <v>-6000</v>
      </c>
      <c r="L47" s="15">
        <f t="shared" si="5"/>
        <v>229200</v>
      </c>
      <c r="M47" s="16">
        <f t="shared" si="4"/>
        <v>-6000</v>
      </c>
      <c r="N47" s="15">
        <f t="shared" si="5"/>
        <v>71100</v>
      </c>
      <c r="O47" s="16">
        <f t="shared" si="6"/>
        <v>-6000</v>
      </c>
      <c r="P47" s="15">
        <f t="shared" si="7"/>
        <v>119600</v>
      </c>
      <c r="Q47" s="16">
        <f t="shared" si="8"/>
        <v>-6000</v>
      </c>
      <c r="R47" s="15">
        <f t="shared" si="9"/>
        <v>241950</v>
      </c>
      <c r="S47" s="16">
        <f t="shared" si="10"/>
        <v>-6000</v>
      </c>
      <c r="T47" s="15">
        <f t="shared" si="11"/>
        <v>277680</v>
      </c>
      <c r="U47" s="16">
        <f t="shared" si="12"/>
        <v>-6000</v>
      </c>
      <c r="V47" s="15">
        <f t="shared" si="13"/>
        <v>167700</v>
      </c>
      <c r="W47" s="16">
        <f t="shared" si="20"/>
        <v>-6000</v>
      </c>
      <c r="X47" s="15">
        <f t="shared" si="14"/>
        <v>143450</v>
      </c>
      <c r="Y47" s="15">
        <f t="shared" si="15"/>
        <v>-6000</v>
      </c>
      <c r="Z47" s="15">
        <f t="shared" si="16"/>
        <v>221160</v>
      </c>
      <c r="AA47" s="15">
        <f t="shared" si="21"/>
        <v>-6000</v>
      </c>
      <c r="AB47" s="15">
        <f t="shared" si="18"/>
        <v>0</v>
      </c>
      <c r="AC47" s="15">
        <f t="shared" si="19"/>
        <v>-6000</v>
      </c>
      <c r="AD47" s="15">
        <f t="shared" si="17"/>
        <v>231290</v>
      </c>
    </row>
    <row r="48" spans="1:30" ht="13.5">
      <c r="A48" s="8">
        <v>42</v>
      </c>
      <c r="B48" s="9">
        <v>37318</v>
      </c>
      <c r="C48" s="10" t="s">
        <v>3</v>
      </c>
      <c r="D48" s="8">
        <v>11</v>
      </c>
      <c r="E48" s="10" t="s">
        <v>4</v>
      </c>
      <c r="F48" s="11"/>
      <c r="G48" s="8"/>
      <c r="H48" s="8"/>
      <c r="I48" s="15">
        <f t="shared" si="2"/>
        <v>-6000</v>
      </c>
      <c r="J48" s="15">
        <f t="shared" si="5"/>
        <v>209800</v>
      </c>
      <c r="K48" s="15">
        <f t="shared" si="3"/>
        <v>-6000</v>
      </c>
      <c r="L48" s="15">
        <f t="shared" si="5"/>
        <v>223200</v>
      </c>
      <c r="M48" s="16">
        <f t="shared" si="4"/>
        <v>-6000</v>
      </c>
      <c r="N48" s="15">
        <f t="shared" si="5"/>
        <v>65100</v>
      </c>
      <c r="O48" s="16">
        <f t="shared" si="6"/>
        <v>-6000</v>
      </c>
      <c r="P48" s="15">
        <f t="shared" si="7"/>
        <v>113600</v>
      </c>
      <c r="Q48" s="16">
        <f t="shared" si="8"/>
        <v>-6000</v>
      </c>
      <c r="R48" s="15">
        <f t="shared" si="9"/>
        <v>235950</v>
      </c>
      <c r="S48" s="16">
        <f t="shared" si="10"/>
        <v>-6000</v>
      </c>
      <c r="T48" s="15">
        <f t="shared" si="11"/>
        <v>271680</v>
      </c>
      <c r="U48" s="16">
        <f t="shared" si="12"/>
        <v>-6000</v>
      </c>
      <c r="V48" s="15">
        <f t="shared" si="13"/>
        <v>161700</v>
      </c>
      <c r="W48" s="16">
        <f t="shared" si="20"/>
        <v>-6000</v>
      </c>
      <c r="X48" s="15">
        <f t="shared" si="14"/>
        <v>137450</v>
      </c>
      <c r="Y48" s="15">
        <f t="shared" si="15"/>
        <v>-6000</v>
      </c>
      <c r="Z48" s="15">
        <f t="shared" si="16"/>
        <v>215160</v>
      </c>
      <c r="AA48" s="15">
        <f t="shared" si="21"/>
        <v>-6000</v>
      </c>
      <c r="AB48" s="15">
        <f t="shared" si="18"/>
        <v>0</v>
      </c>
      <c r="AC48" s="15">
        <f t="shared" si="19"/>
        <v>-6000</v>
      </c>
      <c r="AD48" s="15">
        <f t="shared" si="17"/>
        <v>225290</v>
      </c>
    </row>
    <row r="49" spans="1:30" ht="13.5">
      <c r="A49" s="8">
        <v>43</v>
      </c>
      <c r="B49" s="9">
        <v>37318</v>
      </c>
      <c r="C49" s="17" t="s">
        <v>2</v>
      </c>
      <c r="D49" s="8">
        <v>11</v>
      </c>
      <c r="E49" s="10" t="s">
        <v>4</v>
      </c>
      <c r="F49" s="11"/>
      <c r="G49" s="8"/>
      <c r="H49" s="8"/>
      <c r="I49" s="15">
        <f t="shared" si="2"/>
        <v>-6000</v>
      </c>
      <c r="J49" s="15">
        <f t="shared" si="5"/>
        <v>203800</v>
      </c>
      <c r="K49" s="15">
        <f t="shared" si="3"/>
        <v>-6000</v>
      </c>
      <c r="L49" s="15">
        <f t="shared" si="5"/>
        <v>217200</v>
      </c>
      <c r="M49" s="16">
        <f t="shared" si="4"/>
        <v>-6000</v>
      </c>
      <c r="N49" s="15">
        <f t="shared" si="5"/>
        <v>59100</v>
      </c>
      <c r="O49" s="16">
        <f t="shared" si="6"/>
        <v>-6000</v>
      </c>
      <c r="P49" s="15">
        <f t="shared" si="7"/>
        <v>107600</v>
      </c>
      <c r="Q49" s="16">
        <f t="shared" si="8"/>
        <v>-6000</v>
      </c>
      <c r="R49" s="15">
        <f t="shared" si="9"/>
        <v>229950</v>
      </c>
      <c r="S49" s="16">
        <f t="shared" si="10"/>
        <v>-6000</v>
      </c>
      <c r="T49" s="15">
        <f t="shared" si="11"/>
        <v>265680</v>
      </c>
      <c r="U49" s="16">
        <f t="shared" si="12"/>
        <v>-6000</v>
      </c>
      <c r="V49" s="15">
        <f t="shared" si="13"/>
        <v>155700</v>
      </c>
      <c r="W49" s="16">
        <f t="shared" si="20"/>
        <v>-6000</v>
      </c>
      <c r="X49" s="15">
        <f t="shared" si="14"/>
        <v>131450</v>
      </c>
      <c r="Y49" s="15">
        <f t="shared" si="15"/>
        <v>-6000</v>
      </c>
      <c r="Z49" s="15">
        <f t="shared" si="16"/>
        <v>209160</v>
      </c>
      <c r="AA49" s="15">
        <f t="shared" si="21"/>
        <v>-6000</v>
      </c>
      <c r="AB49" s="15">
        <f t="shared" si="18"/>
        <v>0</v>
      </c>
      <c r="AC49" s="15">
        <f t="shared" si="19"/>
        <v>-6000</v>
      </c>
      <c r="AD49" s="15">
        <f t="shared" si="17"/>
        <v>219290</v>
      </c>
    </row>
    <row r="50" spans="1:30" ht="13.5">
      <c r="A50" s="8">
        <v>44</v>
      </c>
      <c r="B50" s="9">
        <v>37324</v>
      </c>
      <c r="C50" s="10" t="s">
        <v>3</v>
      </c>
      <c r="D50" s="8">
        <v>8</v>
      </c>
      <c r="E50" s="10" t="s">
        <v>4</v>
      </c>
      <c r="F50" s="11"/>
      <c r="G50" s="8"/>
      <c r="H50" s="8"/>
      <c r="I50" s="15">
        <f t="shared" si="2"/>
        <v>-6000</v>
      </c>
      <c r="J50" s="15">
        <f t="shared" si="5"/>
        <v>197800</v>
      </c>
      <c r="K50" s="15">
        <f t="shared" si="3"/>
        <v>-6000</v>
      </c>
      <c r="L50" s="15">
        <f t="shared" si="5"/>
        <v>211200</v>
      </c>
      <c r="M50" s="16">
        <f t="shared" si="4"/>
        <v>-6000</v>
      </c>
      <c r="N50" s="15">
        <f t="shared" si="5"/>
        <v>53100</v>
      </c>
      <c r="O50" s="16">
        <f t="shared" si="6"/>
        <v>-6000</v>
      </c>
      <c r="P50" s="15">
        <f t="shared" si="7"/>
        <v>101600</v>
      </c>
      <c r="Q50" s="16">
        <f t="shared" si="8"/>
        <v>-6000</v>
      </c>
      <c r="R50" s="15">
        <f t="shared" si="9"/>
        <v>223950</v>
      </c>
      <c r="S50" s="16">
        <f t="shared" si="10"/>
        <v>-6000</v>
      </c>
      <c r="T50" s="15">
        <f t="shared" si="11"/>
        <v>259680</v>
      </c>
      <c r="U50" s="16">
        <f t="shared" si="12"/>
        <v>-6000</v>
      </c>
      <c r="V50" s="15">
        <f t="shared" si="13"/>
        <v>149700</v>
      </c>
      <c r="W50" s="16">
        <f t="shared" si="20"/>
        <v>-6000</v>
      </c>
      <c r="X50" s="15">
        <f t="shared" si="14"/>
        <v>125450</v>
      </c>
      <c r="Y50" s="15">
        <f t="shared" si="15"/>
        <v>-6000</v>
      </c>
      <c r="Z50" s="15">
        <f t="shared" si="16"/>
        <v>203160</v>
      </c>
      <c r="AA50" s="15">
        <f t="shared" si="21"/>
        <v>-6000</v>
      </c>
      <c r="AB50" s="15">
        <f t="shared" si="18"/>
        <v>0</v>
      </c>
      <c r="AC50" s="15">
        <f t="shared" si="19"/>
        <v>-6000</v>
      </c>
      <c r="AD50" s="15">
        <f t="shared" si="17"/>
        <v>213290</v>
      </c>
    </row>
    <row r="51" spans="1:30" ht="13.5">
      <c r="A51" s="8">
        <v>45</v>
      </c>
      <c r="B51" s="9">
        <v>37324</v>
      </c>
      <c r="C51" s="17" t="s">
        <v>2</v>
      </c>
      <c r="D51" s="8">
        <v>7</v>
      </c>
      <c r="E51" s="10" t="s">
        <v>1</v>
      </c>
      <c r="F51" s="11">
        <v>490</v>
      </c>
      <c r="G51" s="8">
        <v>3</v>
      </c>
      <c r="H51" s="8"/>
      <c r="I51" s="15">
        <f t="shared" si="2"/>
        <v>-1100</v>
      </c>
      <c r="J51" s="15">
        <f t="shared" si="5"/>
        <v>196700</v>
      </c>
      <c r="K51" s="15">
        <f t="shared" si="3"/>
        <v>-6000</v>
      </c>
      <c r="L51" s="15">
        <f t="shared" si="5"/>
        <v>205200</v>
      </c>
      <c r="M51" s="16">
        <f t="shared" si="4"/>
        <v>-6000</v>
      </c>
      <c r="N51" s="15">
        <f t="shared" si="5"/>
        <v>47100</v>
      </c>
      <c r="O51" s="16">
        <f t="shared" si="6"/>
        <v>3800</v>
      </c>
      <c r="P51" s="15">
        <f t="shared" si="7"/>
        <v>105400</v>
      </c>
      <c r="Q51" s="16">
        <f t="shared" si="8"/>
        <v>1350</v>
      </c>
      <c r="R51" s="15">
        <f t="shared" si="9"/>
        <v>225300</v>
      </c>
      <c r="S51" s="16">
        <f t="shared" si="10"/>
        <v>-120</v>
      </c>
      <c r="T51" s="15">
        <f t="shared" si="11"/>
        <v>259560</v>
      </c>
      <c r="U51" s="16">
        <f t="shared" si="12"/>
        <v>1350</v>
      </c>
      <c r="V51" s="15">
        <f t="shared" si="13"/>
        <v>151050</v>
      </c>
      <c r="W51" s="16">
        <f t="shared" si="20"/>
        <v>-3550</v>
      </c>
      <c r="X51" s="15">
        <f t="shared" si="14"/>
        <v>121900</v>
      </c>
      <c r="Y51" s="15">
        <f t="shared" si="15"/>
        <v>-3060</v>
      </c>
      <c r="Z51" s="15">
        <f t="shared" si="16"/>
        <v>200100</v>
      </c>
      <c r="AA51" s="15">
        <f t="shared" si="21"/>
        <v>1350</v>
      </c>
      <c r="AB51" s="15">
        <f t="shared" si="18"/>
        <v>4</v>
      </c>
      <c r="AC51" s="15">
        <f t="shared" si="19"/>
        <v>1350</v>
      </c>
      <c r="AD51" s="15">
        <f t="shared" si="17"/>
        <v>214640</v>
      </c>
    </row>
    <row r="52" spans="1:30" ht="13.5">
      <c r="A52" s="8">
        <v>46</v>
      </c>
      <c r="B52" s="9">
        <v>37325</v>
      </c>
      <c r="C52" s="10" t="s">
        <v>3</v>
      </c>
      <c r="D52" s="8">
        <v>6</v>
      </c>
      <c r="E52" s="10" t="s">
        <v>4</v>
      </c>
      <c r="F52" s="11"/>
      <c r="G52" s="8"/>
      <c r="H52" s="8"/>
      <c r="I52" s="15">
        <f t="shared" si="2"/>
        <v>-6000</v>
      </c>
      <c r="J52" s="15">
        <f t="shared" si="5"/>
        <v>190700</v>
      </c>
      <c r="K52" s="15">
        <f t="shared" si="3"/>
        <v>-6000</v>
      </c>
      <c r="L52" s="15">
        <f t="shared" si="5"/>
        <v>199200</v>
      </c>
      <c r="M52" s="16">
        <f t="shared" si="4"/>
        <v>-6000</v>
      </c>
      <c r="N52" s="15">
        <f t="shared" si="5"/>
        <v>41100</v>
      </c>
      <c r="O52" s="16">
        <f t="shared" si="6"/>
        <v>-6000</v>
      </c>
      <c r="P52" s="15">
        <f t="shared" si="7"/>
        <v>99400</v>
      </c>
      <c r="Q52" s="16">
        <f t="shared" si="8"/>
        <v>-6000</v>
      </c>
      <c r="R52" s="15">
        <f t="shared" si="9"/>
        <v>219300</v>
      </c>
      <c r="S52" s="16">
        <f t="shared" si="10"/>
        <v>-6000</v>
      </c>
      <c r="T52" s="15">
        <f t="shared" si="11"/>
        <v>253560</v>
      </c>
      <c r="U52" s="16">
        <f t="shared" si="12"/>
        <v>-6000</v>
      </c>
      <c r="V52" s="15">
        <f t="shared" si="13"/>
        <v>145050</v>
      </c>
      <c r="W52" s="16">
        <f t="shared" si="20"/>
        <v>-6000</v>
      </c>
      <c r="X52" s="15">
        <f t="shared" si="14"/>
        <v>115900</v>
      </c>
      <c r="Y52" s="15">
        <f t="shared" si="15"/>
        <v>-6000</v>
      </c>
      <c r="Z52" s="15">
        <f t="shared" si="16"/>
        <v>194100</v>
      </c>
      <c r="AA52" s="15">
        <f t="shared" si="21"/>
        <v>-6000</v>
      </c>
      <c r="AB52" s="15">
        <f t="shared" si="18"/>
        <v>0</v>
      </c>
      <c r="AC52" s="15">
        <f t="shared" si="19"/>
        <v>-6000</v>
      </c>
      <c r="AD52" s="15">
        <f t="shared" si="17"/>
        <v>208640</v>
      </c>
    </row>
    <row r="53" spans="1:30" ht="13.5">
      <c r="A53" s="8">
        <v>47</v>
      </c>
      <c r="B53" s="9">
        <v>37325</v>
      </c>
      <c r="C53" s="17" t="s">
        <v>2</v>
      </c>
      <c r="D53" s="8">
        <v>2</v>
      </c>
      <c r="E53" s="10" t="s">
        <v>1</v>
      </c>
      <c r="F53" s="11">
        <v>1490</v>
      </c>
      <c r="G53" s="8">
        <v>2</v>
      </c>
      <c r="H53" s="8"/>
      <c r="I53" s="15">
        <f t="shared" si="2"/>
        <v>8900</v>
      </c>
      <c r="J53" s="15">
        <f t="shared" si="5"/>
        <v>199600</v>
      </c>
      <c r="K53" s="15">
        <f t="shared" si="3"/>
        <v>-6000</v>
      </c>
      <c r="L53" s="15">
        <f t="shared" si="5"/>
        <v>193200</v>
      </c>
      <c r="M53" s="16">
        <f t="shared" si="4"/>
        <v>38700</v>
      </c>
      <c r="N53" s="15">
        <f t="shared" si="5"/>
        <v>79800</v>
      </c>
      <c r="O53" s="16">
        <f t="shared" si="6"/>
        <v>23800</v>
      </c>
      <c r="P53" s="15">
        <f t="shared" si="7"/>
        <v>123200</v>
      </c>
      <c r="Q53" s="16">
        <f t="shared" si="8"/>
        <v>16350</v>
      </c>
      <c r="R53" s="15">
        <f t="shared" si="9"/>
        <v>235650</v>
      </c>
      <c r="S53" s="16">
        <f t="shared" si="10"/>
        <v>11880</v>
      </c>
      <c r="T53" s="15">
        <f t="shared" si="11"/>
        <v>265440</v>
      </c>
      <c r="U53" s="16">
        <f t="shared" si="12"/>
        <v>16350</v>
      </c>
      <c r="V53" s="15">
        <f t="shared" si="13"/>
        <v>161400</v>
      </c>
      <c r="W53" s="16">
        <f t="shared" si="20"/>
        <v>23800</v>
      </c>
      <c r="X53" s="15">
        <f t="shared" si="14"/>
        <v>139700</v>
      </c>
      <c r="Y53" s="15">
        <f t="shared" si="15"/>
        <v>2940</v>
      </c>
      <c r="Z53" s="15">
        <f t="shared" si="16"/>
        <v>197040</v>
      </c>
      <c r="AA53" s="15">
        <f t="shared" si="21"/>
        <v>8900</v>
      </c>
      <c r="AB53" s="15">
        <f t="shared" si="18"/>
        <v>6</v>
      </c>
      <c r="AC53" s="15">
        <f t="shared" si="19"/>
        <v>8900</v>
      </c>
      <c r="AD53" s="15">
        <f t="shared" si="17"/>
        <v>217540</v>
      </c>
    </row>
    <row r="54" spans="1:30" ht="13.5">
      <c r="A54" s="8">
        <v>48</v>
      </c>
      <c r="B54" s="9">
        <v>37331</v>
      </c>
      <c r="C54" s="10" t="s">
        <v>3</v>
      </c>
      <c r="D54" s="8">
        <v>2</v>
      </c>
      <c r="E54" s="10" t="s">
        <v>1</v>
      </c>
      <c r="F54" s="11">
        <v>4720</v>
      </c>
      <c r="G54" s="8">
        <v>5</v>
      </c>
      <c r="H54" s="8"/>
      <c r="I54" s="15">
        <f t="shared" si="2"/>
        <v>41200</v>
      </c>
      <c r="J54" s="15">
        <f t="shared" si="5"/>
        <v>240800</v>
      </c>
      <c r="K54" s="15">
        <f t="shared" si="3"/>
        <v>-6000</v>
      </c>
      <c r="L54" s="15">
        <f t="shared" si="5"/>
        <v>187200</v>
      </c>
      <c r="M54" s="16">
        <f t="shared" si="4"/>
        <v>-6000</v>
      </c>
      <c r="N54" s="15">
        <f t="shared" si="5"/>
        <v>73800</v>
      </c>
      <c r="O54" s="16">
        <f t="shared" si="6"/>
        <v>-6000</v>
      </c>
      <c r="P54" s="15">
        <f t="shared" si="7"/>
        <v>117200</v>
      </c>
      <c r="Q54" s="16">
        <f t="shared" si="8"/>
        <v>-6000</v>
      </c>
      <c r="R54" s="15">
        <f t="shared" si="9"/>
        <v>229650</v>
      </c>
      <c r="S54" s="16">
        <f t="shared" si="10"/>
        <v>50640</v>
      </c>
      <c r="T54" s="15">
        <f t="shared" si="11"/>
        <v>316080</v>
      </c>
      <c r="U54" s="16">
        <f t="shared" si="12"/>
        <v>17600</v>
      </c>
      <c r="V54" s="15">
        <f t="shared" si="13"/>
        <v>179000</v>
      </c>
      <c r="W54" s="16">
        <f t="shared" si="20"/>
        <v>17600</v>
      </c>
      <c r="X54" s="15">
        <f t="shared" si="14"/>
        <v>157300</v>
      </c>
      <c r="Y54" s="15">
        <f t="shared" si="15"/>
        <v>22320</v>
      </c>
      <c r="Z54" s="15">
        <f t="shared" si="16"/>
        <v>219360</v>
      </c>
      <c r="AA54" s="15">
        <f t="shared" si="21"/>
        <v>41200</v>
      </c>
      <c r="AB54" s="15">
        <f t="shared" si="18"/>
        <v>6</v>
      </c>
      <c r="AC54" s="15">
        <f t="shared" si="19"/>
        <v>41200</v>
      </c>
      <c r="AD54" s="15">
        <f t="shared" si="17"/>
        <v>258740</v>
      </c>
    </row>
    <row r="55" spans="1:30" ht="13.5">
      <c r="A55" s="8">
        <v>49</v>
      </c>
      <c r="B55" s="9">
        <v>37331</v>
      </c>
      <c r="C55" s="17" t="s">
        <v>2</v>
      </c>
      <c r="D55" s="8">
        <v>4</v>
      </c>
      <c r="E55" s="10" t="s">
        <v>1</v>
      </c>
      <c r="F55" s="11">
        <v>410</v>
      </c>
      <c r="G55" s="8">
        <v>1</v>
      </c>
      <c r="H55" s="8"/>
      <c r="I55" s="15">
        <f t="shared" si="2"/>
        <v>-1900</v>
      </c>
      <c r="J55" s="15">
        <f t="shared" si="5"/>
        <v>238900</v>
      </c>
      <c r="K55" s="15">
        <f t="shared" si="3"/>
        <v>18600</v>
      </c>
      <c r="L55" s="15">
        <f t="shared" si="5"/>
        <v>205800</v>
      </c>
      <c r="M55" s="16">
        <f t="shared" si="4"/>
        <v>6300</v>
      </c>
      <c r="N55" s="15">
        <f t="shared" si="5"/>
        <v>80100</v>
      </c>
      <c r="O55" s="16">
        <f t="shared" si="6"/>
        <v>2200</v>
      </c>
      <c r="P55" s="15">
        <f t="shared" si="7"/>
        <v>119400</v>
      </c>
      <c r="Q55" s="16">
        <f t="shared" si="8"/>
        <v>150</v>
      </c>
      <c r="R55" s="15">
        <f t="shared" si="9"/>
        <v>229800</v>
      </c>
      <c r="S55" s="16">
        <f t="shared" si="10"/>
        <v>-1080</v>
      </c>
      <c r="T55" s="15">
        <f t="shared" si="11"/>
        <v>315000</v>
      </c>
      <c r="U55" s="16">
        <f t="shared" si="12"/>
        <v>150</v>
      </c>
      <c r="V55" s="15">
        <f t="shared" si="13"/>
        <v>179150</v>
      </c>
      <c r="W55" s="16">
        <f t="shared" si="20"/>
        <v>2200</v>
      </c>
      <c r="X55" s="15">
        <f t="shared" si="14"/>
        <v>159500</v>
      </c>
      <c r="Y55" s="15">
        <f t="shared" si="15"/>
        <v>6300</v>
      </c>
      <c r="Z55" s="15">
        <f t="shared" si="16"/>
        <v>225660</v>
      </c>
      <c r="AA55" s="15">
        <f t="shared" si="21"/>
        <v>150</v>
      </c>
      <c r="AB55" s="15">
        <f t="shared" si="18"/>
        <v>4</v>
      </c>
      <c r="AC55" s="15">
        <f t="shared" si="19"/>
        <v>150</v>
      </c>
      <c r="AD55" s="15">
        <f t="shared" si="17"/>
        <v>258890</v>
      </c>
    </row>
    <row r="56" spans="1:40" s="6" customFormat="1" ht="13.5">
      <c r="A56" s="18">
        <v>50</v>
      </c>
      <c r="B56" s="19">
        <v>37332</v>
      </c>
      <c r="C56" s="20" t="s">
        <v>3</v>
      </c>
      <c r="D56" s="18">
        <v>12</v>
      </c>
      <c r="E56" s="20" t="s">
        <v>1</v>
      </c>
      <c r="F56" s="21">
        <v>1050</v>
      </c>
      <c r="G56" s="18">
        <v>2</v>
      </c>
      <c r="H56" s="18"/>
      <c r="I56" s="22">
        <f t="shared" si="2"/>
        <v>4500</v>
      </c>
      <c r="J56" s="22">
        <f t="shared" si="5"/>
        <v>243400</v>
      </c>
      <c r="K56" s="22">
        <f t="shared" si="3"/>
        <v>-6000</v>
      </c>
      <c r="L56" s="22">
        <f t="shared" si="5"/>
        <v>199800</v>
      </c>
      <c r="M56" s="23">
        <f t="shared" si="4"/>
        <v>25500</v>
      </c>
      <c r="N56" s="22">
        <f t="shared" si="5"/>
        <v>105600</v>
      </c>
      <c r="O56" s="23">
        <f t="shared" si="6"/>
        <v>15000</v>
      </c>
      <c r="P56" s="22">
        <f t="shared" si="7"/>
        <v>134400</v>
      </c>
      <c r="Q56" s="23">
        <f t="shared" si="8"/>
        <v>9750</v>
      </c>
      <c r="R56" s="22">
        <f t="shared" si="9"/>
        <v>239550</v>
      </c>
      <c r="S56" s="23">
        <f t="shared" si="10"/>
        <v>6600</v>
      </c>
      <c r="T56" s="24">
        <f t="shared" si="11"/>
        <v>321600</v>
      </c>
      <c r="U56" s="23">
        <f t="shared" si="12"/>
        <v>9750</v>
      </c>
      <c r="V56" s="22">
        <f t="shared" si="13"/>
        <v>188900</v>
      </c>
      <c r="W56" s="23">
        <f t="shared" si="20"/>
        <v>15000</v>
      </c>
      <c r="X56" s="22">
        <f t="shared" si="14"/>
        <v>174500</v>
      </c>
      <c r="Y56" s="22">
        <f t="shared" si="15"/>
        <v>300</v>
      </c>
      <c r="Z56" s="22">
        <f t="shared" si="16"/>
        <v>225960</v>
      </c>
      <c r="AA56" s="22">
        <f t="shared" si="21"/>
        <v>4500</v>
      </c>
      <c r="AB56" s="22">
        <f t="shared" si="18"/>
        <v>6</v>
      </c>
      <c r="AC56" s="25">
        <f t="shared" si="19"/>
        <v>4500</v>
      </c>
      <c r="AD56" s="22">
        <f t="shared" si="17"/>
        <v>263390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30" ht="13.5">
      <c r="A57" s="8">
        <v>51</v>
      </c>
      <c r="B57" s="9">
        <v>37332</v>
      </c>
      <c r="C57" s="17" t="s">
        <v>2</v>
      </c>
      <c r="D57" s="8">
        <v>1</v>
      </c>
      <c r="E57" s="10" t="s">
        <v>1</v>
      </c>
      <c r="F57" s="11">
        <v>480</v>
      </c>
      <c r="G57" s="8">
        <v>1</v>
      </c>
      <c r="H57" s="8"/>
      <c r="I57" s="15">
        <f t="shared" si="2"/>
        <v>-1200</v>
      </c>
      <c r="J57" s="15">
        <f t="shared" si="5"/>
        <v>242200</v>
      </c>
      <c r="K57" s="15">
        <f t="shared" si="3"/>
        <v>22800</v>
      </c>
      <c r="L57" s="15">
        <f t="shared" si="5"/>
        <v>222600</v>
      </c>
      <c r="M57" s="16">
        <f t="shared" si="4"/>
        <v>8400</v>
      </c>
      <c r="N57" s="15">
        <f t="shared" si="5"/>
        <v>114000</v>
      </c>
      <c r="O57" s="16">
        <f t="shared" si="6"/>
        <v>3600</v>
      </c>
      <c r="P57" s="15">
        <f t="shared" si="7"/>
        <v>138000</v>
      </c>
      <c r="Q57" s="16">
        <f t="shared" si="8"/>
        <v>1200</v>
      </c>
      <c r="R57" s="15">
        <f t="shared" si="9"/>
        <v>240750</v>
      </c>
      <c r="S57" s="16">
        <f t="shared" si="10"/>
        <v>-240</v>
      </c>
      <c r="T57" s="15">
        <f t="shared" si="11"/>
        <v>321360</v>
      </c>
      <c r="U57" s="16">
        <f t="shared" si="12"/>
        <v>1200</v>
      </c>
      <c r="V57" s="15">
        <f t="shared" si="13"/>
        <v>190100</v>
      </c>
      <c r="W57" s="16">
        <f t="shared" si="20"/>
        <v>3600</v>
      </c>
      <c r="X57" s="15">
        <f t="shared" si="14"/>
        <v>178100</v>
      </c>
      <c r="Y57" s="15">
        <f t="shared" si="15"/>
        <v>8400</v>
      </c>
      <c r="Z57" s="15">
        <f t="shared" si="16"/>
        <v>234360</v>
      </c>
      <c r="AA57" s="15">
        <f t="shared" si="21"/>
        <v>1200</v>
      </c>
      <c r="AB57" s="15">
        <f t="shared" si="18"/>
        <v>4</v>
      </c>
      <c r="AC57" s="15">
        <f t="shared" si="19"/>
        <v>1200</v>
      </c>
      <c r="AD57" s="15">
        <f t="shared" si="17"/>
        <v>264590</v>
      </c>
    </row>
    <row r="58" spans="1:30" ht="13.5">
      <c r="A58" s="8">
        <v>52</v>
      </c>
      <c r="B58" s="9">
        <v>37338</v>
      </c>
      <c r="C58" s="10" t="s">
        <v>3</v>
      </c>
      <c r="D58" s="8">
        <v>5</v>
      </c>
      <c r="E58" s="10" t="s">
        <v>4</v>
      </c>
      <c r="F58" s="11"/>
      <c r="G58" s="8"/>
      <c r="H58" s="8"/>
      <c r="I58" s="15">
        <f t="shared" si="2"/>
        <v>-6000</v>
      </c>
      <c r="J58" s="15">
        <f t="shared" si="5"/>
        <v>236200</v>
      </c>
      <c r="K58" s="15">
        <f t="shared" si="3"/>
        <v>-6000</v>
      </c>
      <c r="L58" s="15">
        <f t="shared" si="5"/>
        <v>216600</v>
      </c>
      <c r="M58" s="16">
        <f t="shared" si="4"/>
        <v>-6000</v>
      </c>
      <c r="N58" s="15">
        <f t="shared" si="5"/>
        <v>108000</v>
      </c>
      <c r="O58" s="16">
        <f t="shared" si="6"/>
        <v>-6000</v>
      </c>
      <c r="P58" s="15">
        <f t="shared" si="7"/>
        <v>132000</v>
      </c>
      <c r="Q58" s="16">
        <f t="shared" si="8"/>
        <v>-6000</v>
      </c>
      <c r="R58" s="15">
        <f t="shared" si="9"/>
        <v>234750</v>
      </c>
      <c r="S58" s="16">
        <f t="shared" si="10"/>
        <v>-6000</v>
      </c>
      <c r="T58" s="15">
        <f t="shared" si="11"/>
        <v>315360</v>
      </c>
      <c r="U58" s="16">
        <f t="shared" si="12"/>
        <v>-6000</v>
      </c>
      <c r="V58" s="15">
        <f t="shared" si="13"/>
        <v>184100</v>
      </c>
      <c r="W58" s="16">
        <f t="shared" si="20"/>
        <v>-6000</v>
      </c>
      <c r="X58" s="15">
        <f t="shared" si="14"/>
        <v>172100</v>
      </c>
      <c r="Y58" s="15">
        <f t="shared" si="15"/>
        <v>-6000</v>
      </c>
      <c r="Z58" s="15">
        <f t="shared" si="16"/>
        <v>228360</v>
      </c>
      <c r="AA58" s="15">
        <f t="shared" si="21"/>
        <v>-6000</v>
      </c>
      <c r="AB58" s="15">
        <f t="shared" si="18"/>
        <v>0</v>
      </c>
      <c r="AC58" s="15">
        <f t="shared" si="19"/>
        <v>-6000</v>
      </c>
      <c r="AD58" s="15">
        <f t="shared" si="17"/>
        <v>258590</v>
      </c>
    </row>
    <row r="59" spans="1:30" ht="13.5">
      <c r="A59" s="8">
        <v>53</v>
      </c>
      <c r="B59" s="9">
        <v>37338</v>
      </c>
      <c r="C59" s="17" t="s">
        <v>2</v>
      </c>
      <c r="D59" s="8">
        <v>12</v>
      </c>
      <c r="E59" s="10" t="s">
        <v>1</v>
      </c>
      <c r="F59" s="11">
        <v>790</v>
      </c>
      <c r="G59" s="8">
        <v>1</v>
      </c>
      <c r="H59" s="8"/>
      <c r="I59" s="15">
        <f t="shared" si="2"/>
        <v>1900</v>
      </c>
      <c r="J59" s="15">
        <f t="shared" si="5"/>
        <v>238100</v>
      </c>
      <c r="K59" s="15">
        <f t="shared" si="3"/>
        <v>41400</v>
      </c>
      <c r="L59" s="15">
        <f t="shared" si="5"/>
        <v>258000</v>
      </c>
      <c r="M59" s="16">
        <f t="shared" si="4"/>
        <v>17700</v>
      </c>
      <c r="N59" s="15">
        <f t="shared" si="5"/>
        <v>125700</v>
      </c>
      <c r="O59" s="16">
        <f t="shared" si="6"/>
        <v>9800</v>
      </c>
      <c r="P59" s="15">
        <f t="shared" si="7"/>
        <v>141800</v>
      </c>
      <c r="Q59" s="16">
        <f t="shared" si="8"/>
        <v>5850</v>
      </c>
      <c r="R59" s="15">
        <f t="shared" si="9"/>
        <v>240600</v>
      </c>
      <c r="S59" s="16">
        <f t="shared" si="10"/>
        <v>3480</v>
      </c>
      <c r="T59" s="15">
        <f t="shared" si="11"/>
        <v>318840</v>
      </c>
      <c r="U59" s="16">
        <f t="shared" si="12"/>
        <v>5850</v>
      </c>
      <c r="V59" s="15">
        <f t="shared" si="13"/>
        <v>189950</v>
      </c>
      <c r="W59" s="16">
        <f t="shared" si="20"/>
        <v>9800</v>
      </c>
      <c r="X59" s="15">
        <f t="shared" si="14"/>
        <v>181900</v>
      </c>
      <c r="Y59" s="15">
        <f t="shared" si="15"/>
        <v>17700</v>
      </c>
      <c r="Z59" s="15">
        <f t="shared" si="16"/>
        <v>246060</v>
      </c>
      <c r="AA59" s="15">
        <f t="shared" si="21"/>
        <v>1900</v>
      </c>
      <c r="AB59" s="15">
        <f t="shared" si="18"/>
        <v>6</v>
      </c>
      <c r="AC59" s="15">
        <f t="shared" si="19"/>
        <v>1900</v>
      </c>
      <c r="AD59" s="15">
        <f t="shared" si="17"/>
        <v>260490</v>
      </c>
    </row>
    <row r="60" spans="1:30" ht="13.5">
      <c r="A60" s="8">
        <v>54</v>
      </c>
      <c r="B60" s="9">
        <v>37341</v>
      </c>
      <c r="C60" s="10" t="s">
        <v>3</v>
      </c>
      <c r="D60" s="8">
        <v>7</v>
      </c>
      <c r="E60" s="10" t="s">
        <v>4</v>
      </c>
      <c r="F60" s="11"/>
      <c r="G60" s="8"/>
      <c r="H60" s="8"/>
      <c r="I60" s="15">
        <f t="shared" si="2"/>
        <v>-6000</v>
      </c>
      <c r="J60" s="15">
        <f t="shared" si="5"/>
        <v>232100</v>
      </c>
      <c r="K60" s="15">
        <f t="shared" si="3"/>
        <v>-6000</v>
      </c>
      <c r="L60" s="15">
        <f t="shared" si="5"/>
        <v>252000</v>
      </c>
      <c r="M60" s="16">
        <f t="shared" si="4"/>
        <v>-6000</v>
      </c>
      <c r="N60" s="15">
        <f t="shared" si="5"/>
        <v>119700</v>
      </c>
      <c r="O60" s="16">
        <f t="shared" si="6"/>
        <v>-6000</v>
      </c>
      <c r="P60" s="15">
        <f t="shared" si="7"/>
        <v>135800</v>
      </c>
      <c r="Q60" s="16">
        <f t="shared" si="8"/>
        <v>-6000</v>
      </c>
      <c r="R60" s="15">
        <f t="shared" si="9"/>
        <v>234600</v>
      </c>
      <c r="S60" s="16">
        <f t="shared" si="10"/>
        <v>-6000</v>
      </c>
      <c r="T60" s="15">
        <f t="shared" si="11"/>
        <v>312840</v>
      </c>
      <c r="U60" s="16">
        <f t="shared" si="12"/>
        <v>-6000</v>
      </c>
      <c r="V60" s="15">
        <f t="shared" si="13"/>
        <v>183950</v>
      </c>
      <c r="W60" s="16">
        <f t="shared" si="20"/>
        <v>-6000</v>
      </c>
      <c r="X60" s="15">
        <f t="shared" si="14"/>
        <v>175900</v>
      </c>
      <c r="Y60" s="15">
        <f t="shared" si="15"/>
        <v>-6000</v>
      </c>
      <c r="Z60" s="15">
        <f t="shared" si="16"/>
        <v>240060</v>
      </c>
      <c r="AA60" s="15">
        <f t="shared" si="21"/>
        <v>-6000</v>
      </c>
      <c r="AB60" s="15">
        <f t="shared" si="18"/>
        <v>0</v>
      </c>
      <c r="AC60" s="15">
        <f t="shared" si="19"/>
        <v>-6000</v>
      </c>
      <c r="AD60" s="15">
        <f t="shared" si="17"/>
        <v>254490</v>
      </c>
    </row>
    <row r="61" spans="1:30" ht="13.5">
      <c r="A61" s="8">
        <v>55</v>
      </c>
      <c r="B61" s="9">
        <v>37341</v>
      </c>
      <c r="C61" s="17" t="s">
        <v>2</v>
      </c>
      <c r="D61" s="8">
        <v>6</v>
      </c>
      <c r="E61" s="10" t="s">
        <v>4</v>
      </c>
      <c r="F61" s="11"/>
      <c r="G61" s="8"/>
      <c r="H61" s="8"/>
      <c r="I61" s="15">
        <f t="shared" si="2"/>
        <v>-6000</v>
      </c>
      <c r="J61" s="15">
        <f t="shared" si="5"/>
        <v>226100</v>
      </c>
      <c r="K61" s="15">
        <f t="shared" si="3"/>
        <v>-6000</v>
      </c>
      <c r="L61" s="15">
        <f t="shared" si="5"/>
        <v>246000</v>
      </c>
      <c r="M61" s="16">
        <f t="shared" si="4"/>
        <v>-6000</v>
      </c>
      <c r="N61" s="15">
        <f t="shared" si="5"/>
        <v>113700</v>
      </c>
      <c r="O61" s="16">
        <f t="shared" si="6"/>
        <v>-6000</v>
      </c>
      <c r="P61" s="15">
        <f t="shared" si="7"/>
        <v>129800</v>
      </c>
      <c r="Q61" s="16">
        <f t="shared" si="8"/>
        <v>-6000</v>
      </c>
      <c r="R61" s="15">
        <f t="shared" si="9"/>
        <v>228600</v>
      </c>
      <c r="S61" s="16">
        <f t="shared" si="10"/>
        <v>-6000</v>
      </c>
      <c r="T61" s="15">
        <f t="shared" si="11"/>
        <v>306840</v>
      </c>
      <c r="U61" s="16">
        <f t="shared" si="12"/>
        <v>-6000</v>
      </c>
      <c r="V61" s="15">
        <f t="shared" si="13"/>
        <v>177950</v>
      </c>
      <c r="W61" s="16">
        <f t="shared" si="20"/>
        <v>-6000</v>
      </c>
      <c r="X61" s="15">
        <f t="shared" si="14"/>
        <v>169900</v>
      </c>
      <c r="Y61" s="15">
        <f t="shared" si="15"/>
        <v>-6000</v>
      </c>
      <c r="Z61" s="15">
        <f t="shared" si="16"/>
        <v>234060</v>
      </c>
      <c r="AA61" s="15">
        <f t="shared" si="21"/>
        <v>-6000</v>
      </c>
      <c r="AB61" s="15">
        <f t="shared" si="18"/>
        <v>0</v>
      </c>
      <c r="AC61" s="15">
        <f t="shared" si="19"/>
        <v>-6000</v>
      </c>
      <c r="AD61" s="15">
        <f t="shared" si="17"/>
        <v>248490</v>
      </c>
    </row>
    <row r="62" spans="1:30" ht="13.5">
      <c r="A62" s="8">
        <v>56</v>
      </c>
      <c r="B62" s="9">
        <v>37345</v>
      </c>
      <c r="C62" s="10" t="s">
        <v>3</v>
      </c>
      <c r="D62" s="8">
        <v>3</v>
      </c>
      <c r="E62" s="10" t="s">
        <v>4</v>
      </c>
      <c r="F62" s="11"/>
      <c r="G62" s="8"/>
      <c r="H62" s="8"/>
      <c r="I62" s="15">
        <f t="shared" si="2"/>
        <v>-6000</v>
      </c>
      <c r="J62" s="15">
        <f t="shared" si="5"/>
        <v>220100</v>
      </c>
      <c r="K62" s="15">
        <f t="shared" si="3"/>
        <v>-6000</v>
      </c>
      <c r="L62" s="15">
        <f t="shared" si="5"/>
        <v>240000</v>
      </c>
      <c r="M62" s="16">
        <f t="shared" si="4"/>
        <v>-6000</v>
      </c>
      <c r="N62" s="15">
        <f t="shared" si="5"/>
        <v>107700</v>
      </c>
      <c r="O62" s="16">
        <f t="shared" si="6"/>
        <v>-6000</v>
      </c>
      <c r="P62" s="15">
        <f t="shared" si="7"/>
        <v>123800</v>
      </c>
      <c r="Q62" s="16">
        <f t="shared" si="8"/>
        <v>-6000</v>
      </c>
      <c r="R62" s="15">
        <f t="shared" si="9"/>
        <v>222600</v>
      </c>
      <c r="S62" s="16">
        <f t="shared" si="10"/>
        <v>-6000</v>
      </c>
      <c r="T62" s="15">
        <f t="shared" si="11"/>
        <v>300840</v>
      </c>
      <c r="U62" s="16">
        <f t="shared" si="12"/>
        <v>-6000</v>
      </c>
      <c r="V62" s="15">
        <f t="shared" si="13"/>
        <v>171950</v>
      </c>
      <c r="W62" s="16">
        <f t="shared" si="20"/>
        <v>-6000</v>
      </c>
      <c r="X62" s="15">
        <f t="shared" si="14"/>
        <v>163900</v>
      </c>
      <c r="Y62" s="15">
        <f t="shared" si="15"/>
        <v>-6000</v>
      </c>
      <c r="Z62" s="15">
        <f t="shared" si="16"/>
        <v>228060</v>
      </c>
      <c r="AA62" s="15">
        <f t="shared" si="21"/>
        <v>-6000</v>
      </c>
      <c r="AB62" s="15">
        <f t="shared" si="18"/>
        <v>0</v>
      </c>
      <c r="AC62" s="15">
        <f t="shared" si="19"/>
        <v>-6000</v>
      </c>
      <c r="AD62" s="15">
        <f t="shared" si="17"/>
        <v>242490</v>
      </c>
    </row>
    <row r="63" spans="1:30" ht="13.5">
      <c r="A63" s="8">
        <v>57</v>
      </c>
      <c r="B63" s="9">
        <v>37345</v>
      </c>
      <c r="C63" s="17" t="s">
        <v>2</v>
      </c>
      <c r="D63" s="8">
        <v>9</v>
      </c>
      <c r="E63" s="10" t="s">
        <v>1</v>
      </c>
      <c r="F63" s="11">
        <v>260</v>
      </c>
      <c r="G63" s="8">
        <v>2</v>
      </c>
      <c r="H63" s="8"/>
      <c r="I63" s="15">
        <f t="shared" si="2"/>
        <v>-3400</v>
      </c>
      <c r="J63" s="15">
        <f t="shared" si="5"/>
        <v>216700</v>
      </c>
      <c r="K63" s="15">
        <f t="shared" si="3"/>
        <v>-6000</v>
      </c>
      <c r="L63" s="15">
        <f t="shared" si="5"/>
        <v>234000</v>
      </c>
      <c r="M63" s="16">
        <f t="shared" si="4"/>
        <v>1800</v>
      </c>
      <c r="N63" s="15">
        <f t="shared" si="5"/>
        <v>109500</v>
      </c>
      <c r="O63" s="16">
        <f t="shared" si="6"/>
        <v>-800</v>
      </c>
      <c r="P63" s="15">
        <f t="shared" si="7"/>
        <v>123000</v>
      </c>
      <c r="Q63" s="16">
        <f t="shared" si="8"/>
        <v>-2100</v>
      </c>
      <c r="R63" s="15">
        <f t="shared" si="9"/>
        <v>220500</v>
      </c>
      <c r="S63" s="16">
        <f t="shared" si="10"/>
        <v>-2880</v>
      </c>
      <c r="T63" s="15">
        <f t="shared" si="11"/>
        <v>297960</v>
      </c>
      <c r="U63" s="16">
        <f t="shared" si="12"/>
        <v>-2100</v>
      </c>
      <c r="V63" s="15">
        <f t="shared" si="13"/>
        <v>169850</v>
      </c>
      <c r="W63" s="16">
        <f t="shared" si="20"/>
        <v>-800</v>
      </c>
      <c r="X63" s="15">
        <f t="shared" si="14"/>
        <v>163100</v>
      </c>
      <c r="Y63" s="15">
        <f t="shared" si="15"/>
        <v>-4440</v>
      </c>
      <c r="Z63" s="15">
        <f t="shared" si="16"/>
        <v>223620</v>
      </c>
      <c r="AA63" s="15">
        <f t="shared" si="21"/>
        <v>1800</v>
      </c>
      <c r="AB63" s="15">
        <f t="shared" si="18"/>
        <v>2</v>
      </c>
      <c r="AC63" s="15">
        <f t="shared" si="19"/>
        <v>1800</v>
      </c>
      <c r="AD63" s="15">
        <f t="shared" si="17"/>
        <v>244290</v>
      </c>
    </row>
    <row r="64" spans="1:30" ht="13.5">
      <c r="A64" s="8">
        <v>58</v>
      </c>
      <c r="B64" s="9">
        <v>37346</v>
      </c>
      <c r="C64" s="10" t="s">
        <v>3</v>
      </c>
      <c r="D64" s="8">
        <v>12</v>
      </c>
      <c r="E64" s="10" t="s">
        <v>1</v>
      </c>
      <c r="F64" s="11">
        <v>740</v>
      </c>
      <c r="G64" s="8">
        <v>2</v>
      </c>
      <c r="H64" s="8"/>
      <c r="I64" s="15">
        <f t="shared" si="2"/>
        <v>1400</v>
      </c>
      <c r="J64" s="15">
        <f t="shared" si="5"/>
        <v>218100</v>
      </c>
      <c r="K64" s="15">
        <f t="shared" si="3"/>
        <v>-6000</v>
      </c>
      <c r="L64" s="15">
        <f t="shared" si="5"/>
        <v>228000</v>
      </c>
      <c r="M64" s="16">
        <f t="shared" si="4"/>
        <v>16200</v>
      </c>
      <c r="N64" s="15">
        <f t="shared" si="5"/>
        <v>125700</v>
      </c>
      <c r="O64" s="16">
        <f t="shared" si="6"/>
        <v>8800</v>
      </c>
      <c r="P64" s="15">
        <f t="shared" si="7"/>
        <v>131800</v>
      </c>
      <c r="Q64" s="16">
        <f t="shared" si="8"/>
        <v>5100</v>
      </c>
      <c r="R64" s="15">
        <f t="shared" si="9"/>
        <v>225600</v>
      </c>
      <c r="S64" s="16">
        <f t="shared" si="10"/>
        <v>2880</v>
      </c>
      <c r="T64" s="15">
        <f t="shared" si="11"/>
        <v>300840</v>
      </c>
      <c r="U64" s="16">
        <f t="shared" si="12"/>
        <v>5100</v>
      </c>
      <c r="V64" s="15">
        <f t="shared" si="13"/>
        <v>174950</v>
      </c>
      <c r="W64" s="16">
        <f t="shared" si="20"/>
        <v>8800</v>
      </c>
      <c r="X64" s="15">
        <f t="shared" si="14"/>
        <v>171900</v>
      </c>
      <c r="Y64" s="15">
        <f t="shared" si="15"/>
        <v>-1560</v>
      </c>
      <c r="Z64" s="15">
        <f t="shared" si="16"/>
        <v>222060</v>
      </c>
      <c r="AA64" s="15">
        <f t="shared" si="21"/>
        <v>1400</v>
      </c>
      <c r="AB64" s="15">
        <f t="shared" si="18"/>
        <v>6</v>
      </c>
      <c r="AC64" s="15">
        <f t="shared" si="19"/>
        <v>1400</v>
      </c>
      <c r="AD64" s="15">
        <f t="shared" si="17"/>
        <v>245690</v>
      </c>
    </row>
    <row r="65" spans="1:30" ht="14.25" thickBot="1">
      <c r="A65" s="8">
        <v>59</v>
      </c>
      <c r="B65" s="9">
        <v>37346</v>
      </c>
      <c r="C65" s="17" t="s">
        <v>2</v>
      </c>
      <c r="D65" s="8">
        <v>12</v>
      </c>
      <c r="E65" s="10" t="s">
        <v>1</v>
      </c>
      <c r="F65" s="11">
        <v>220</v>
      </c>
      <c r="G65" s="8">
        <v>1</v>
      </c>
      <c r="H65" s="8"/>
      <c r="I65" s="15">
        <f t="shared" si="2"/>
        <v>-3800</v>
      </c>
      <c r="J65" s="15">
        <f t="shared" si="5"/>
        <v>214300</v>
      </c>
      <c r="K65" s="15">
        <f t="shared" si="3"/>
        <v>7200</v>
      </c>
      <c r="L65" s="15">
        <f t="shared" si="5"/>
        <v>235200</v>
      </c>
      <c r="M65" s="16">
        <f t="shared" si="4"/>
        <v>600</v>
      </c>
      <c r="N65" s="15">
        <f t="shared" si="5"/>
        <v>126300</v>
      </c>
      <c r="O65" s="16">
        <f t="shared" si="6"/>
        <v>-1600</v>
      </c>
      <c r="P65" s="15">
        <f t="shared" si="7"/>
        <v>130200</v>
      </c>
      <c r="Q65" s="16">
        <f t="shared" si="8"/>
        <v>-2700</v>
      </c>
      <c r="R65" s="15">
        <f t="shared" si="9"/>
        <v>222900</v>
      </c>
      <c r="S65" s="16">
        <f t="shared" si="10"/>
        <v>-3360</v>
      </c>
      <c r="T65" s="15">
        <f t="shared" si="11"/>
        <v>297480</v>
      </c>
      <c r="U65" s="16">
        <f t="shared" si="12"/>
        <v>-2700</v>
      </c>
      <c r="V65" s="15">
        <f t="shared" si="13"/>
        <v>172250</v>
      </c>
      <c r="W65" s="16">
        <f t="shared" si="20"/>
        <v>-1600</v>
      </c>
      <c r="X65" s="15">
        <f t="shared" si="14"/>
        <v>170300</v>
      </c>
      <c r="Y65" s="15">
        <f t="shared" si="15"/>
        <v>600</v>
      </c>
      <c r="Z65" s="15">
        <f t="shared" si="16"/>
        <v>222660</v>
      </c>
      <c r="AA65" s="15">
        <f t="shared" si="21"/>
        <v>600</v>
      </c>
      <c r="AB65" s="15">
        <f t="shared" si="18"/>
        <v>2</v>
      </c>
      <c r="AC65" s="15">
        <f t="shared" si="19"/>
        <v>600</v>
      </c>
      <c r="AD65" s="15">
        <f t="shared" si="17"/>
        <v>246290</v>
      </c>
    </row>
    <row r="66" spans="1:30" ht="14.25" thickBot="1">
      <c r="A66" s="41"/>
      <c r="B66" s="42" t="s">
        <v>40</v>
      </c>
      <c r="C66" s="43"/>
      <c r="D66" s="44"/>
      <c r="E66" s="45"/>
      <c r="F66" s="46"/>
      <c r="G66" s="44"/>
      <c r="H66" s="44"/>
      <c r="I66" s="47">
        <f>SUM(I46:I65)</f>
        <v>-13500</v>
      </c>
      <c r="J66" s="47"/>
      <c r="K66" s="47">
        <f>SUM(K46:K65)</f>
        <v>-6000</v>
      </c>
      <c r="L66" s="47"/>
      <c r="M66" s="47">
        <f>SUM(M46:M65)</f>
        <v>43200</v>
      </c>
      <c r="N66" s="47"/>
      <c r="O66" s="47">
        <f>SUM(O46:O65)</f>
        <v>-1400</v>
      </c>
      <c r="P66" s="47"/>
      <c r="Q66" s="47">
        <f>SUM(Q46:Q65)</f>
        <v>-31050</v>
      </c>
      <c r="R66" s="47"/>
      <c r="S66" s="47">
        <f>SUM(S46:S65)</f>
        <v>7800</v>
      </c>
      <c r="T66" s="47"/>
      <c r="U66" s="47">
        <f>SUM(U46:U65)</f>
        <v>-7450</v>
      </c>
      <c r="V66" s="47"/>
      <c r="W66" s="47">
        <f>SUM(W46:W65)</f>
        <v>14850</v>
      </c>
      <c r="X66" s="47"/>
      <c r="Y66" s="47">
        <f>SUM(Y46:Y65)</f>
        <v>-10500</v>
      </c>
      <c r="Z66" s="47"/>
      <c r="AA66" s="47"/>
      <c r="AB66" s="47"/>
      <c r="AC66" s="47">
        <f>SUM(AC46:AC65)</f>
        <v>3000</v>
      </c>
      <c r="AD66" s="48"/>
    </row>
    <row r="67" spans="1:40" s="6" customFormat="1" ht="13.5">
      <c r="A67" s="18">
        <v>60</v>
      </c>
      <c r="B67" s="19">
        <v>37352</v>
      </c>
      <c r="C67" s="20" t="s">
        <v>3</v>
      </c>
      <c r="D67" s="18">
        <v>11</v>
      </c>
      <c r="E67" s="20" t="s">
        <v>4</v>
      </c>
      <c r="F67" s="21"/>
      <c r="G67" s="18"/>
      <c r="H67" s="18"/>
      <c r="I67" s="22">
        <f t="shared" si="2"/>
        <v>-6000</v>
      </c>
      <c r="J67" s="22">
        <f>I67+J65</f>
        <v>208300</v>
      </c>
      <c r="K67" s="22">
        <f t="shared" si="3"/>
        <v>-6000</v>
      </c>
      <c r="L67" s="22">
        <f>K67+L65</f>
        <v>229200</v>
      </c>
      <c r="M67" s="23">
        <f t="shared" si="4"/>
        <v>-6000</v>
      </c>
      <c r="N67" s="22">
        <f>M67+N65</f>
        <v>120300</v>
      </c>
      <c r="O67" s="23">
        <f t="shared" si="6"/>
        <v>-6000</v>
      </c>
      <c r="P67" s="22">
        <f>O67+P65</f>
        <v>124200</v>
      </c>
      <c r="Q67" s="23">
        <f t="shared" si="8"/>
        <v>-6000</v>
      </c>
      <c r="R67" s="22">
        <f>Q67+R65</f>
        <v>216900</v>
      </c>
      <c r="S67" s="23">
        <f t="shared" si="10"/>
        <v>-6000</v>
      </c>
      <c r="T67" s="24">
        <f>S67+T65</f>
        <v>291480</v>
      </c>
      <c r="U67" s="23">
        <f t="shared" si="12"/>
        <v>-6000</v>
      </c>
      <c r="V67" s="22">
        <f>U67+V65</f>
        <v>166250</v>
      </c>
      <c r="W67" s="23">
        <f t="shared" si="20"/>
        <v>-6000</v>
      </c>
      <c r="X67" s="22">
        <f>W67+X65</f>
        <v>164300</v>
      </c>
      <c r="Y67" s="22">
        <f t="shared" si="15"/>
        <v>-6000</v>
      </c>
      <c r="Z67" s="22">
        <f>Y67+Z65</f>
        <v>216660</v>
      </c>
      <c r="AA67" s="22">
        <f t="shared" si="21"/>
        <v>-6000</v>
      </c>
      <c r="AB67" s="22">
        <f t="shared" si="18"/>
        <v>0</v>
      </c>
      <c r="AC67" s="25">
        <f t="shared" si="19"/>
        <v>-6000</v>
      </c>
      <c r="AD67" s="22">
        <f>AC67+AD65</f>
        <v>240290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30" ht="13.5">
      <c r="A68" s="8">
        <v>61</v>
      </c>
      <c r="B68" s="9">
        <v>37352</v>
      </c>
      <c r="C68" s="17" t="s">
        <v>2</v>
      </c>
      <c r="D68" s="8">
        <v>6</v>
      </c>
      <c r="E68" s="10" t="s">
        <v>1</v>
      </c>
      <c r="F68" s="11">
        <v>1720</v>
      </c>
      <c r="G68" s="8">
        <v>2</v>
      </c>
      <c r="H68" s="8"/>
      <c r="I68" s="15">
        <f t="shared" si="2"/>
        <v>11200</v>
      </c>
      <c r="J68" s="15">
        <f t="shared" si="5"/>
        <v>219500</v>
      </c>
      <c r="K68" s="15">
        <f t="shared" si="3"/>
        <v>-6000</v>
      </c>
      <c r="L68" s="15">
        <f t="shared" si="5"/>
        <v>223200</v>
      </c>
      <c r="M68" s="16">
        <f t="shared" si="4"/>
        <v>45600</v>
      </c>
      <c r="N68" s="15">
        <f t="shared" si="5"/>
        <v>165900</v>
      </c>
      <c r="O68" s="16">
        <f t="shared" si="6"/>
        <v>28400</v>
      </c>
      <c r="P68" s="15">
        <f t="shared" si="7"/>
        <v>152600</v>
      </c>
      <c r="Q68" s="16">
        <f t="shared" si="8"/>
        <v>19800</v>
      </c>
      <c r="R68" s="15">
        <f t="shared" si="9"/>
        <v>236700</v>
      </c>
      <c r="S68" s="16">
        <f t="shared" si="10"/>
        <v>14640</v>
      </c>
      <c r="T68" s="15">
        <f t="shared" si="11"/>
        <v>306120</v>
      </c>
      <c r="U68" s="16">
        <f t="shared" si="12"/>
        <v>19800</v>
      </c>
      <c r="V68" s="15">
        <f t="shared" si="13"/>
        <v>186050</v>
      </c>
      <c r="W68" s="16">
        <f t="shared" si="20"/>
        <v>28400</v>
      </c>
      <c r="X68" s="15">
        <f t="shared" si="14"/>
        <v>192700</v>
      </c>
      <c r="Y68" s="15">
        <f t="shared" si="15"/>
        <v>4320</v>
      </c>
      <c r="Z68" s="15">
        <f t="shared" si="16"/>
        <v>220980</v>
      </c>
      <c r="AA68" s="15">
        <f t="shared" si="21"/>
        <v>11200</v>
      </c>
      <c r="AB68" s="15">
        <f t="shared" si="18"/>
        <v>6</v>
      </c>
      <c r="AC68" s="15">
        <f t="shared" si="19"/>
        <v>11200</v>
      </c>
      <c r="AD68" s="15">
        <f t="shared" si="17"/>
        <v>251490</v>
      </c>
    </row>
    <row r="69" spans="1:30" ht="13.5">
      <c r="A69" s="8">
        <v>62</v>
      </c>
      <c r="B69" s="9">
        <v>37353</v>
      </c>
      <c r="C69" s="10" t="s">
        <v>3</v>
      </c>
      <c r="D69" s="8">
        <v>11</v>
      </c>
      <c r="E69" s="10" t="s">
        <v>1</v>
      </c>
      <c r="F69" s="11">
        <v>990</v>
      </c>
      <c r="G69" s="8">
        <v>6</v>
      </c>
      <c r="H69" s="8"/>
      <c r="I69" s="15">
        <f t="shared" si="2"/>
        <v>3900</v>
      </c>
      <c r="J69" s="15">
        <f t="shared" si="5"/>
        <v>223400</v>
      </c>
      <c r="K69" s="15">
        <f t="shared" si="3"/>
        <v>-6000</v>
      </c>
      <c r="L69" s="15">
        <f t="shared" si="5"/>
        <v>217200</v>
      </c>
      <c r="M69" s="16">
        <f t="shared" si="4"/>
        <v>-6000</v>
      </c>
      <c r="N69" s="15">
        <f t="shared" si="5"/>
        <v>159900</v>
      </c>
      <c r="O69" s="16">
        <f t="shared" si="6"/>
        <v>-6000</v>
      </c>
      <c r="P69" s="15">
        <f t="shared" si="7"/>
        <v>146600</v>
      </c>
      <c r="Q69" s="16">
        <f t="shared" si="8"/>
        <v>-6000</v>
      </c>
      <c r="R69" s="15">
        <f t="shared" si="9"/>
        <v>230700</v>
      </c>
      <c r="S69" s="16">
        <f t="shared" si="10"/>
        <v>-6000</v>
      </c>
      <c r="T69" s="15">
        <f t="shared" si="11"/>
        <v>300120</v>
      </c>
      <c r="U69" s="16">
        <f t="shared" si="12"/>
        <v>-1050</v>
      </c>
      <c r="V69" s="15">
        <f t="shared" si="13"/>
        <v>185000</v>
      </c>
      <c r="W69" s="16">
        <f t="shared" si="20"/>
        <v>-1050</v>
      </c>
      <c r="X69" s="15">
        <f t="shared" si="14"/>
        <v>191650</v>
      </c>
      <c r="Y69" s="15">
        <f t="shared" si="15"/>
        <v>-60</v>
      </c>
      <c r="Z69" s="15">
        <f t="shared" si="16"/>
        <v>220920</v>
      </c>
      <c r="AA69" s="15">
        <f t="shared" si="21"/>
        <v>3900</v>
      </c>
      <c r="AB69" s="15">
        <f t="shared" si="18"/>
        <v>6</v>
      </c>
      <c r="AC69" s="15">
        <f t="shared" si="19"/>
        <v>3900</v>
      </c>
      <c r="AD69" s="15">
        <f t="shared" si="17"/>
        <v>255390</v>
      </c>
    </row>
    <row r="70" spans="1:30" ht="13.5">
      <c r="A70" s="8">
        <v>63</v>
      </c>
      <c r="B70" s="9">
        <v>37353</v>
      </c>
      <c r="C70" s="17" t="s">
        <v>2</v>
      </c>
      <c r="D70" s="8">
        <v>12</v>
      </c>
      <c r="E70" s="10" t="s">
        <v>0</v>
      </c>
      <c r="F70" s="11">
        <v>2150</v>
      </c>
      <c r="G70" s="8">
        <v>4</v>
      </c>
      <c r="H70" s="8"/>
      <c r="I70" s="15">
        <f t="shared" si="2"/>
        <v>15500</v>
      </c>
      <c r="J70" s="15">
        <f t="shared" si="5"/>
        <v>238900</v>
      </c>
      <c r="K70" s="15">
        <f t="shared" si="3"/>
        <v>-6000</v>
      </c>
      <c r="L70" s="15">
        <f t="shared" si="5"/>
        <v>211200</v>
      </c>
      <c r="M70" s="16">
        <f t="shared" si="4"/>
        <v>-6000</v>
      </c>
      <c r="N70" s="15">
        <f t="shared" si="5"/>
        <v>153900</v>
      </c>
      <c r="O70" s="16">
        <f t="shared" si="6"/>
        <v>-6000</v>
      </c>
      <c r="P70" s="15">
        <f t="shared" si="7"/>
        <v>140600</v>
      </c>
      <c r="Q70" s="16">
        <f t="shared" si="8"/>
        <v>26250</v>
      </c>
      <c r="R70" s="15">
        <f t="shared" si="9"/>
        <v>256950</v>
      </c>
      <c r="S70" s="16">
        <f t="shared" si="10"/>
        <v>19800</v>
      </c>
      <c r="T70" s="15">
        <f t="shared" si="11"/>
        <v>319920</v>
      </c>
      <c r="U70" s="16">
        <f t="shared" si="12"/>
        <v>4750</v>
      </c>
      <c r="V70" s="15">
        <f t="shared" si="13"/>
        <v>189750</v>
      </c>
      <c r="W70" s="16">
        <f t="shared" si="20"/>
        <v>4750</v>
      </c>
      <c r="X70" s="15">
        <f t="shared" si="14"/>
        <v>196400</v>
      </c>
      <c r="Y70" s="15">
        <f t="shared" si="15"/>
        <v>6900</v>
      </c>
      <c r="Z70" s="15">
        <f t="shared" si="16"/>
        <v>227820</v>
      </c>
      <c r="AA70" s="15">
        <f t="shared" si="21"/>
        <v>15500</v>
      </c>
      <c r="AB70" s="15">
        <f t="shared" si="18"/>
        <v>6</v>
      </c>
      <c r="AC70" s="15">
        <f t="shared" si="19"/>
        <v>15500</v>
      </c>
      <c r="AD70" s="15">
        <f t="shared" si="17"/>
        <v>270890</v>
      </c>
    </row>
  </sheetData>
  <mergeCells count="21">
    <mergeCell ref="AC1:AD1"/>
    <mergeCell ref="AC2:AD2"/>
    <mergeCell ref="AF3:AH3"/>
    <mergeCell ref="W1:X1"/>
    <mergeCell ref="W2:X2"/>
    <mergeCell ref="Y1:Z1"/>
    <mergeCell ref="Y2:Z2"/>
    <mergeCell ref="S1:T1"/>
    <mergeCell ref="Q2:R2"/>
    <mergeCell ref="S2:T2"/>
    <mergeCell ref="U1:V1"/>
    <mergeCell ref="U2:V2"/>
    <mergeCell ref="M1:N1"/>
    <mergeCell ref="M2:N2"/>
    <mergeCell ref="O1:P1"/>
    <mergeCell ref="Q1:R1"/>
    <mergeCell ref="O2:P2"/>
    <mergeCell ref="I2:J2"/>
    <mergeCell ref="K2:L2"/>
    <mergeCell ref="I1:J1"/>
    <mergeCell ref="K1:L1"/>
  </mergeCells>
  <printOptions/>
  <pageMargins left="0.17" right="0.17" top="0.31" bottom="0.21" header="0.24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やす</dc:creator>
  <cp:keywords/>
  <dc:description/>
  <cp:lastModifiedBy>やす</cp:lastModifiedBy>
  <cp:lastPrinted>2002-04-10T13:24:27Z</cp:lastPrinted>
  <dcterms:created xsi:type="dcterms:W3CDTF">2002-04-10T10:29:37Z</dcterms:created>
  <dcterms:modified xsi:type="dcterms:W3CDTF">2002-04-10T15:27:50Z</dcterms:modified>
  <cp:category/>
  <cp:version/>
  <cp:contentType/>
  <cp:contentStatus/>
</cp:coreProperties>
</file>