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35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<sst xmlns="http://schemas.openxmlformats.org/spreadsheetml/2006/main" count="7" uniqueCount="4">
  <si>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ボーレート</t>
  </si>
  <si>
    <t>周波数[MHz]</t>
  </si>
  <si>
    <t>トータルビット数</t>
  </si>
  <si>
    <t>BAUD設定値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</si>
</sst>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E+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82" fontId="0" fillId="0" borderId="1" xfId="16" applyNumberFormat="1" applyBorder="1" applyAlignment="1">
      <alignment vertical="center"/>
    </xf>
    <xf numFmtId="182" fontId="0" fillId="0" borderId="0" xfId="16" applyNumberFormat="1" applyAlignment="1">
      <alignment vertical="center"/>
    </xf>
    <xf numFmtId="182" fontId="0" fillId="2" borderId="1" xfId="16" applyNumberFormat="1" applyFill="1" applyBorder="1" applyAlignment="1">
      <alignment vertical="center"/>
    </xf>
    <xf numFmtId="10" fontId="0" fillId="0" borderId="0" xfId="0" applyNumberFormat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0" fontId="0" fillId="0" borderId="1" xfId="0" applyNumberFormat="1" applyFill="1" applyBorder="1" applyAlignment="1">
      <alignment horizontal="right" vertical="center"/>
    </xf>
    <xf numFmtId="10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1" xfId="16" applyBorder="1" applyAlignment="1">
      <alignment horizontal="right" vertical="center"/>
    </xf>
    <xf numFmtId="38" fontId="0" fillId="2" borderId="1" xfId="16" applyFill="1" applyBorder="1" applyAlignment="1">
      <alignment horizontal="right" vertical="center"/>
    </xf>
    <xf numFmtId="38" fontId="0" fillId="0" borderId="0" xfId="16" applyAlignment="1">
      <alignment horizontal="right" vertical="center"/>
    </xf>
    <xf numFmtId="177" fontId="0" fillId="5" borderId="1" xfId="0" applyNumberFormat="1" applyFill="1" applyBorder="1" applyAlignment="1">
      <alignment vertical="center"/>
    </xf>
    <xf numFmtId="182" fontId="0" fillId="5" borderId="1" xfId="16" applyNumberFormat="1" applyFill="1" applyBorder="1" applyAlignment="1">
      <alignment vertical="center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10" fontId="0" fillId="5" borderId="1" xfId="0" applyNumberFormat="1" applyFill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10" fontId="0" fillId="0" borderId="0" xfId="15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workbookViewId="0" topLeftCell="A1">
      <selection activeCell="I34" sqref="I34"/>
    </sheetView>
  </sheetViews>
  <sheetFormatPr defaultColWidth="9.00390625" defaultRowHeight="13.5"/>
  <cols>
    <col min="1" max="1" width="11.625" style="1" customWidth="1"/>
    <col min="2" max="2" width="10.25390625" style="8" hidden="1" customWidth="1"/>
    <col min="3" max="3" width="11.00390625" style="19" customWidth="1"/>
    <col min="4" max="4" width="9.875" style="0" hidden="1" customWidth="1"/>
    <col min="5" max="5" width="9.75390625" style="0" hidden="1" customWidth="1"/>
    <col min="6" max="6" width="10.375" style="10" customWidth="1"/>
    <col min="7" max="7" width="10.375" style="0" hidden="1" customWidth="1"/>
    <col min="8" max="8" width="0.875" style="0" hidden="1" customWidth="1"/>
    <col min="9" max="9" width="10.25390625" style="0" customWidth="1"/>
    <col min="10" max="11" width="9.00390625" style="0" hidden="1" customWidth="1"/>
    <col min="12" max="12" width="10.625" style="0" customWidth="1"/>
    <col min="13" max="13" width="1.75390625" style="0" customWidth="1"/>
    <col min="14" max="14" width="10.25390625" style="8" hidden="1" customWidth="1"/>
    <col min="15" max="15" width="11.125" style="19" hidden="1" customWidth="1"/>
    <col min="16" max="16" width="9.875" style="0" hidden="1" customWidth="1"/>
    <col min="17" max="17" width="9.75390625" style="0" hidden="1" customWidth="1"/>
    <col min="18" max="18" width="10.625" style="10" hidden="1" customWidth="1"/>
    <col min="19" max="19" width="10.375" style="0" hidden="1" customWidth="1"/>
    <col min="20" max="20" width="8.00390625" style="0" hidden="1" customWidth="1"/>
    <col min="21" max="21" width="10.75390625" style="0" hidden="1" customWidth="1"/>
    <col min="22" max="23" width="9.00390625" style="0" hidden="1" customWidth="1"/>
    <col min="24" max="24" width="10.875" style="0" hidden="1" customWidth="1"/>
    <col min="25" max="25" width="1.4921875" style="0" hidden="1" customWidth="1"/>
    <col min="26" max="26" width="10.25390625" style="8" hidden="1" customWidth="1"/>
    <col min="27" max="27" width="11.50390625" style="19" hidden="1" customWidth="1"/>
    <col min="28" max="28" width="9.875" style="0" hidden="1" customWidth="1"/>
    <col min="29" max="29" width="9.75390625" style="0" hidden="1" customWidth="1"/>
    <col min="30" max="30" width="10.625" style="10" hidden="1" customWidth="1"/>
    <col min="31" max="31" width="10.375" style="0" hidden="1" customWidth="1"/>
    <col min="32" max="32" width="8.00390625" style="0" hidden="1" customWidth="1"/>
    <col min="33" max="33" width="10.625" style="0" hidden="1" customWidth="1"/>
    <col min="34" max="35" width="9.00390625" style="0" hidden="1" customWidth="1"/>
    <col min="36" max="36" width="10.875" style="0" hidden="1" customWidth="1"/>
    <col min="37" max="37" width="2.875" style="0" hidden="1" customWidth="1"/>
    <col min="38" max="38" width="10.25390625" style="8" hidden="1" customWidth="1"/>
    <col min="39" max="39" width="11.875" style="19" hidden="1" customWidth="1"/>
    <col min="40" max="40" width="9.875" style="0" hidden="1" customWidth="1"/>
    <col min="41" max="41" width="9.75390625" style="0" hidden="1" customWidth="1"/>
    <col min="42" max="42" width="10.625" style="10" hidden="1" customWidth="1"/>
    <col min="43" max="43" width="10.375" style="0" hidden="1" customWidth="1"/>
    <col min="44" max="44" width="8.00390625" style="0" hidden="1" customWidth="1"/>
    <col min="45" max="45" width="10.625" style="0" hidden="1" customWidth="1"/>
    <col min="46" max="47" width="9.00390625" style="0" hidden="1" customWidth="1"/>
    <col min="48" max="48" width="10.75390625" style="0" hidden="1" customWidth="1"/>
  </cols>
  <sheetData>
    <row r="1" spans="1:39" ht="13.5">
      <c r="A1" s="6" t="s">
        <v>1</v>
      </c>
      <c r="C1" s="14">
        <v>48</v>
      </c>
      <c r="O1" s="14">
        <v>32</v>
      </c>
      <c r="AA1" s="14">
        <v>12</v>
      </c>
      <c r="AM1" s="14">
        <v>8</v>
      </c>
    </row>
    <row r="2" spans="1:48" ht="13.5" hidden="1">
      <c r="A2" s="6" t="s">
        <v>2</v>
      </c>
      <c r="F2" s="15">
        <v>10</v>
      </c>
      <c r="I2">
        <v>11</v>
      </c>
      <c r="L2">
        <v>12</v>
      </c>
      <c r="R2" s="15">
        <v>10</v>
      </c>
      <c r="U2">
        <v>11</v>
      </c>
      <c r="X2">
        <v>12</v>
      </c>
      <c r="AD2" s="15">
        <v>10</v>
      </c>
      <c r="AG2">
        <v>11</v>
      </c>
      <c r="AJ2">
        <v>12</v>
      </c>
      <c r="AP2" s="15">
        <v>10</v>
      </c>
      <c r="AS2">
        <v>11</v>
      </c>
      <c r="AV2">
        <v>12</v>
      </c>
    </row>
    <row r="3" spans="3:39" ht="13.5">
      <c r="C3" s="16"/>
      <c r="O3" s="16"/>
      <c r="AA3" s="16"/>
      <c r="AM3" s="16"/>
    </row>
    <row r="4" spans="1:48" ht="13.5">
      <c r="A4" s="20" t="s">
        <v>0</v>
      </c>
      <c r="B4" s="21"/>
      <c r="C4" s="22" t="s">
        <v>3</v>
      </c>
      <c r="D4" s="23"/>
      <c r="E4" s="23"/>
      <c r="F4" s="24" t="str">
        <f>F2&amp;"bit時誤差"</f>
        <v>10bit時誤差</v>
      </c>
      <c r="G4" s="23"/>
      <c r="H4" s="23"/>
      <c r="I4" s="24" t="str">
        <f>I2&amp;"bit時誤差"</f>
        <v>11bit時誤差</v>
      </c>
      <c r="J4" s="23"/>
      <c r="K4" s="23"/>
      <c r="L4" s="24" t="str">
        <f>L2&amp;"bit時誤差"</f>
        <v>12bit時誤差</v>
      </c>
      <c r="N4" s="21"/>
      <c r="O4" s="22" t="s">
        <v>3</v>
      </c>
      <c r="P4" s="23"/>
      <c r="Q4" s="23"/>
      <c r="R4" s="24" t="str">
        <f>R2&amp;"bit時誤差"</f>
        <v>10bit時誤差</v>
      </c>
      <c r="S4" s="23"/>
      <c r="T4" s="23"/>
      <c r="U4" s="24" t="str">
        <f>U2&amp;"bit時誤差"</f>
        <v>11bit時誤差</v>
      </c>
      <c r="V4" s="23"/>
      <c r="W4" s="23"/>
      <c r="X4" s="24" t="str">
        <f>X2&amp;"bit時誤差"</f>
        <v>12bit時誤差</v>
      </c>
      <c r="Z4" s="21"/>
      <c r="AA4" s="22" t="s">
        <v>3</v>
      </c>
      <c r="AB4" s="23"/>
      <c r="AC4" s="23"/>
      <c r="AD4" s="24" t="str">
        <f>AD2&amp;"bit時誤差"</f>
        <v>10bit時誤差</v>
      </c>
      <c r="AE4" s="23"/>
      <c r="AF4" s="23"/>
      <c r="AG4" s="24" t="str">
        <f>AG2&amp;"bit時誤差"</f>
        <v>11bit時誤差</v>
      </c>
      <c r="AH4" s="23"/>
      <c r="AI4" s="23"/>
      <c r="AJ4" s="24" t="str">
        <f>AJ2&amp;"bit時誤差"</f>
        <v>12bit時誤差</v>
      </c>
      <c r="AL4" s="21"/>
      <c r="AM4" s="22" t="s">
        <v>3</v>
      </c>
      <c r="AN4" s="23"/>
      <c r="AO4" s="23"/>
      <c r="AP4" s="24" t="str">
        <f>AP2&amp;"bit時誤差"</f>
        <v>10bit時誤差</v>
      </c>
      <c r="AQ4" s="23"/>
      <c r="AR4" s="23"/>
      <c r="AS4" s="24" t="str">
        <f>AS2&amp;"bit時誤差"</f>
        <v>11bit時誤差</v>
      </c>
      <c r="AT4" s="23"/>
      <c r="AU4" s="23"/>
      <c r="AV4" s="24" t="str">
        <f>AV2&amp;"bit時誤差"</f>
        <v>12bit時誤差</v>
      </c>
    </row>
    <row r="5" spans="1:48" ht="13.5">
      <c r="A5" s="2">
        <v>300</v>
      </c>
      <c r="B5" s="7">
        <f>16*$A5/C$1/1000000</f>
        <v>0.0001</v>
      </c>
      <c r="C5" s="17">
        <f aca="true" t="shared" si="0" ref="C5:C30">IF(B5&lt;=1,INT(65536*(1-B5)),"NG")</f>
        <v>65529</v>
      </c>
      <c r="D5" s="3">
        <f>INT(C$1*1000000/$A5*F$2)</f>
        <v>1600000</v>
      </c>
      <c r="E5" s="3">
        <f>C$1*1000000/D5*F$2</f>
        <v>300</v>
      </c>
      <c r="F5" s="11">
        <f>IF(B5&gt;1,"NG",(E5/$A5)-1)</f>
        <v>0</v>
      </c>
      <c r="G5" s="3">
        <f>INT(C$1*1000000/$A5*I$2)</f>
        <v>1760000</v>
      </c>
      <c r="H5" s="3">
        <f>C$1*1000000/G5*I$2</f>
        <v>300</v>
      </c>
      <c r="I5" s="11">
        <f>IF(B5&gt;1,"NG",(H5/$A5)-1)</f>
        <v>0</v>
      </c>
      <c r="J5" s="3">
        <f>INT(C$1*1000000/$A5*L$2)</f>
        <v>1920000</v>
      </c>
      <c r="K5" s="3">
        <f>C$1*1000000/J5*L$2</f>
        <v>300</v>
      </c>
      <c r="L5" s="11">
        <f>IF(B5&gt;1,"NG",(K5/$A5)-1)</f>
        <v>0</v>
      </c>
      <c r="N5" s="7">
        <f>16*$A5/O$1/1000000</f>
        <v>0.00015</v>
      </c>
      <c r="O5" s="17">
        <f>IF(N5&lt;=1,INT(65536*(1-N5)),"NG")</f>
        <v>65526</v>
      </c>
      <c r="P5" s="3">
        <f>INT(O$1*1000000/$A5*R$2)</f>
        <v>1066666</v>
      </c>
      <c r="Q5" s="3">
        <f>O$1*1000000/P5*R$2</f>
        <v>300.0001875001172</v>
      </c>
      <c r="R5" s="11">
        <f>IF(N5&gt;1,"NG",(Q5/$A5)-1)</f>
        <v>6.25000390552799E-07</v>
      </c>
      <c r="S5" s="3">
        <f>INT(O$1*1000000/$A5*U$2)</f>
        <v>1173333</v>
      </c>
      <c r="T5" s="3">
        <f>O$1*1000000/S5*U$2</f>
        <v>300.00008522729695</v>
      </c>
      <c r="U5" s="11">
        <f>IF(N5&gt;1,"NG",(T5/$A5)-1)</f>
        <v>2.8409098984383263E-07</v>
      </c>
      <c r="V5" s="3">
        <f>INT(O$1*1000000/$A5*X$2)</f>
        <v>1280000</v>
      </c>
      <c r="W5" s="3">
        <f>O$1*1000000/V5*X$2</f>
        <v>300</v>
      </c>
      <c r="X5" s="11">
        <f>IF(N5&gt;1,"NG",(W5/$A5)-1)</f>
        <v>0</v>
      </c>
      <c r="Z5" s="7">
        <f>16*$A5/AA$1/1000000</f>
        <v>0.0004</v>
      </c>
      <c r="AA5" s="17">
        <f aca="true" t="shared" si="1" ref="AA5:AA30">IF(Z5&lt;=1,INT(65536*(1-Z5)),"NG")</f>
        <v>65509</v>
      </c>
      <c r="AB5" s="3">
        <f>INT(AA$1*1000000/$A5*AD$2)</f>
        <v>400000</v>
      </c>
      <c r="AC5" s="3">
        <f>AA$1*1000000/AB5*AD$2</f>
        <v>300</v>
      </c>
      <c r="AD5" s="11">
        <f>IF(Z5&gt;1,"NG",(AC5/$A5)-1)</f>
        <v>0</v>
      </c>
      <c r="AE5" s="3">
        <f>INT(AA$1*1000000/$A5*AG$2)</f>
        <v>440000</v>
      </c>
      <c r="AF5" s="3">
        <f>AA$1*1000000/AE5*AG$2</f>
        <v>300</v>
      </c>
      <c r="AG5" s="11">
        <f>IF(Z5&gt;1,"NG",(AF5/$A5)-1)</f>
        <v>0</v>
      </c>
      <c r="AH5" s="3">
        <f>INT(AA$1*1000000/$A5*AJ$2)</f>
        <v>480000</v>
      </c>
      <c r="AI5" s="3">
        <f>AA$1*1000000/AH5*AJ$2</f>
        <v>300</v>
      </c>
      <c r="AJ5" s="11">
        <f>IF(Z5&gt;1,"NG",(AI5/$A5)-1)</f>
        <v>0</v>
      </c>
      <c r="AL5" s="7">
        <f>16*$A5/AM$1/1000000</f>
        <v>0.0006</v>
      </c>
      <c r="AM5" s="17">
        <f aca="true" t="shared" si="2" ref="AM5:AM30">IF(AL5&lt;=1,INT(65536*(1-AL5)),"NG")</f>
        <v>65496</v>
      </c>
      <c r="AN5" s="3">
        <f>INT(AM$1*1000000/$A5*AP$2)</f>
        <v>266666</v>
      </c>
      <c r="AO5" s="3">
        <f>AM$1*1000000/AN5*AP$2</f>
        <v>300.000750001875</v>
      </c>
      <c r="AP5" s="11">
        <f>IF(AL5&gt;1,"NG",(AO5/$A5)-1)</f>
        <v>2.500006250016895E-06</v>
      </c>
      <c r="AQ5" s="3">
        <f>INT(AM$1*1000000/$A5*AS$2)</f>
        <v>293333</v>
      </c>
      <c r="AR5" s="3">
        <f>AM$1*1000000/AQ5*AS$2</f>
        <v>300.00034090947827</v>
      </c>
      <c r="AS5" s="11">
        <f>IF(AL5&gt;1,"NG",(AR5/$A5)-1)</f>
        <v>1.136364927489808E-06</v>
      </c>
      <c r="AT5" s="3">
        <f>INT(AM$1*1000000/$A5*AV$2)</f>
        <v>320000</v>
      </c>
      <c r="AU5" s="3">
        <f>AM$1*1000000/AT5*AV$2</f>
        <v>300</v>
      </c>
      <c r="AV5" s="11">
        <f>IF(AL5&gt;1,"NG",(AU5/$A5)-1)</f>
        <v>0</v>
      </c>
    </row>
    <row r="6" spans="1:48" ht="13.5">
      <c r="A6" s="2">
        <f>A5*2</f>
        <v>600</v>
      </c>
      <c r="B6" s="7">
        <f aca="true" t="shared" si="3" ref="B5:B30">16*A6/$C$1/1000000</f>
        <v>0.0002</v>
      </c>
      <c r="C6" s="17">
        <f t="shared" si="0"/>
        <v>65522</v>
      </c>
      <c r="D6" s="3">
        <f>INT($C$1*1000000/$A6*F$2)</f>
        <v>800000</v>
      </c>
      <c r="E6" s="3">
        <f>$C$1*1000000/D6*F$2</f>
        <v>600</v>
      </c>
      <c r="F6" s="11">
        <f aca="true" t="shared" si="4" ref="F6:F30">IF($B6&gt;1,"NG",(E6/$A6)-1)</f>
        <v>0</v>
      </c>
      <c r="G6" s="3">
        <f>INT($C$1*1000000/$A6*I$2)</f>
        <v>880000</v>
      </c>
      <c r="H6" s="3">
        <f>$C$1*1000000/G6*I$2</f>
        <v>600</v>
      </c>
      <c r="I6" s="11">
        <f aca="true" t="shared" si="5" ref="I6:I30">IF($B6&gt;1,"NG",(H6/$A6)-1)</f>
        <v>0</v>
      </c>
      <c r="J6" s="3">
        <f>INT($C$1*1000000/$A6*L$2)</f>
        <v>960000</v>
      </c>
      <c r="K6" s="3">
        <f>$C$1*1000000/J6*L$2</f>
        <v>600</v>
      </c>
      <c r="L6" s="11">
        <f aca="true" t="shared" si="6" ref="L6:L30">IF($B6&gt;1,"NG",(K6/$A6)-1)</f>
        <v>0</v>
      </c>
      <c r="N6" s="7">
        <f aca="true" t="shared" si="7" ref="N6:N30">16*$A6/O$1/1000000</f>
        <v>0.0003</v>
      </c>
      <c r="O6" s="17">
        <f aca="true" t="shared" si="8" ref="O6:O30">IF(N6&lt;=1,INT(65536*(1-N6)),"NG")</f>
        <v>65516</v>
      </c>
      <c r="P6" s="3">
        <f aca="true" t="shared" si="9" ref="P6:P30">INT(O$1*1000000/$A6*R$2)</f>
        <v>533333</v>
      </c>
      <c r="Q6" s="3">
        <f aca="true" t="shared" si="10" ref="Q6:Q30">O$1*1000000/P6*R$2</f>
        <v>600.0003750002344</v>
      </c>
      <c r="R6" s="11">
        <f aca="true" t="shared" si="11" ref="R6:R30">IF(N6&gt;1,"NG",(Q6/$A6)-1)</f>
        <v>6.25000390552799E-07</v>
      </c>
      <c r="S6" s="3">
        <f aca="true" t="shared" si="12" ref="S6:S30">INT(O$1*1000000/$A6*U$2)</f>
        <v>586666</v>
      </c>
      <c r="T6" s="3">
        <f aca="true" t="shared" si="13" ref="T6:T30">O$1*1000000/S6*U$2</f>
        <v>600.0006818189565</v>
      </c>
      <c r="U6" s="11">
        <f aca="true" t="shared" si="14" ref="U6:U30">IF(N6&gt;1,"NG",(T6/$A6)-1)</f>
        <v>1.136364927489808E-06</v>
      </c>
      <c r="V6" s="3">
        <f aca="true" t="shared" si="15" ref="V6:V30">INT(O$1*1000000/$A6*X$2)</f>
        <v>640000</v>
      </c>
      <c r="W6" s="3">
        <f aca="true" t="shared" si="16" ref="W6:W30">O$1*1000000/V6*X$2</f>
        <v>600</v>
      </c>
      <c r="X6" s="11">
        <f aca="true" t="shared" si="17" ref="X6:X30">IF(N6&gt;1,"NG",(W6/$A6)-1)</f>
        <v>0</v>
      </c>
      <c r="Z6" s="7">
        <f aca="true" t="shared" si="18" ref="Z6:Z30">16*$A6/AA$1/1000000</f>
        <v>0.0008</v>
      </c>
      <c r="AA6" s="17">
        <f t="shared" si="1"/>
        <v>65483</v>
      </c>
      <c r="AB6" s="3">
        <f aca="true" t="shared" si="19" ref="AB6:AB30">INT(AA$1*1000000/$A6*AD$2)</f>
        <v>200000</v>
      </c>
      <c r="AC6" s="3">
        <f aca="true" t="shared" si="20" ref="AC6:AC30">AA$1*1000000/AB6*AD$2</f>
        <v>600</v>
      </c>
      <c r="AD6" s="11">
        <f aca="true" t="shared" si="21" ref="AD6:AD30">IF(Z6&gt;1,"NG",(AC6/$A6)-1)</f>
        <v>0</v>
      </c>
      <c r="AE6" s="3">
        <f aca="true" t="shared" si="22" ref="AE6:AE30">INT(AA$1*1000000/$A6*AG$2)</f>
        <v>220000</v>
      </c>
      <c r="AF6" s="3">
        <f aca="true" t="shared" si="23" ref="AF6:AF30">AA$1*1000000/AE6*AG$2</f>
        <v>600</v>
      </c>
      <c r="AG6" s="11">
        <f aca="true" t="shared" si="24" ref="AG6:AG30">IF(Z6&gt;1,"NG",(AF6/$A6)-1)</f>
        <v>0</v>
      </c>
      <c r="AH6" s="3">
        <f aca="true" t="shared" si="25" ref="AH6:AH30">INT(AA$1*1000000/$A6*AJ$2)</f>
        <v>240000</v>
      </c>
      <c r="AI6" s="3">
        <f aca="true" t="shared" si="26" ref="AI6:AI30">AA$1*1000000/AH6*AJ$2</f>
        <v>600</v>
      </c>
      <c r="AJ6" s="11">
        <f aca="true" t="shared" si="27" ref="AJ6:AJ30">IF(Z6&gt;1,"NG",(AI6/$A6)-1)</f>
        <v>0</v>
      </c>
      <c r="AL6" s="7">
        <f aca="true" t="shared" si="28" ref="AL6:AL30">16*$A6/AM$1/1000000</f>
        <v>0.0012</v>
      </c>
      <c r="AM6" s="17">
        <f t="shared" si="2"/>
        <v>65457</v>
      </c>
      <c r="AN6" s="3">
        <f aca="true" t="shared" si="29" ref="AN6:AN30">INT(AM$1*1000000/$A6*AP$2)</f>
        <v>133333</v>
      </c>
      <c r="AO6" s="3">
        <f aca="true" t="shared" si="30" ref="AO6:AO30">AM$1*1000000/AN6*AP$2</f>
        <v>600.00150000375</v>
      </c>
      <c r="AP6" s="11">
        <f aca="true" t="shared" si="31" ref="AP6:AP30">IF(AL6&gt;1,"NG",(AO6/$A6)-1)</f>
        <v>2.500006250016895E-06</v>
      </c>
      <c r="AQ6" s="3">
        <f aca="true" t="shared" si="32" ref="AQ6:AQ30">INT(AM$1*1000000/$A6*AS$2)</f>
        <v>146666</v>
      </c>
      <c r="AR6" s="3">
        <f aca="true" t="shared" si="33" ref="AR6:AR30">AM$1*1000000/AQ6*AS$2</f>
        <v>600.002727285124</v>
      </c>
      <c r="AS6" s="11">
        <f aca="true" t="shared" si="34" ref="AS6:AS30">IF(AL6&gt;1,"NG",(AR6/$A6)-1)</f>
        <v>4.545475206674254E-06</v>
      </c>
      <c r="AT6" s="3">
        <f aca="true" t="shared" si="35" ref="AT6:AT30">INT(AM$1*1000000/$A6*AV$2)</f>
        <v>160000</v>
      </c>
      <c r="AU6" s="3">
        <f aca="true" t="shared" si="36" ref="AU6:AU30">AM$1*1000000/AT6*AV$2</f>
        <v>600</v>
      </c>
      <c r="AV6" s="11">
        <f aca="true" t="shared" si="37" ref="AV6:AV30">IF(AL6&gt;1,"NG",(AU6/$A6)-1)</f>
        <v>0</v>
      </c>
    </row>
    <row r="7" spans="1:48" ht="13.5">
      <c r="A7" s="2">
        <f>A6*2</f>
        <v>1200</v>
      </c>
      <c r="B7" s="7">
        <f t="shared" si="3"/>
        <v>0.0004</v>
      </c>
      <c r="C7" s="17">
        <f t="shared" si="0"/>
        <v>65509</v>
      </c>
      <c r="D7" s="3">
        <f>INT($C$1*1000000/$A7*F$2)</f>
        <v>400000</v>
      </c>
      <c r="E7" s="3">
        <f>$C$1*1000000/D7*F$2</f>
        <v>1200</v>
      </c>
      <c r="F7" s="11">
        <f t="shared" si="4"/>
        <v>0</v>
      </c>
      <c r="G7" s="3">
        <f>INT($C$1*1000000/$A7*I$2)</f>
        <v>440000</v>
      </c>
      <c r="H7" s="3">
        <f>$C$1*1000000/G7*I$2</f>
        <v>1200</v>
      </c>
      <c r="I7" s="11">
        <f t="shared" si="5"/>
        <v>0</v>
      </c>
      <c r="J7" s="3">
        <f>INT($C$1*1000000/$A7*L$2)</f>
        <v>480000</v>
      </c>
      <c r="K7" s="3">
        <f>$C$1*1000000/J7*L$2</f>
        <v>1200</v>
      </c>
      <c r="L7" s="11">
        <f t="shared" si="6"/>
        <v>0</v>
      </c>
      <c r="N7" s="7">
        <f t="shared" si="7"/>
        <v>0.0006</v>
      </c>
      <c r="O7" s="17">
        <f t="shared" si="8"/>
        <v>65496</v>
      </c>
      <c r="P7" s="3">
        <f t="shared" si="9"/>
        <v>266666</v>
      </c>
      <c r="Q7" s="3">
        <f t="shared" si="10"/>
        <v>1200.0030000075</v>
      </c>
      <c r="R7" s="11">
        <f t="shared" si="11"/>
        <v>2.500006250016895E-06</v>
      </c>
      <c r="S7" s="3">
        <f t="shared" si="12"/>
        <v>293333</v>
      </c>
      <c r="T7" s="3">
        <f t="shared" si="13"/>
        <v>1200.001363637913</v>
      </c>
      <c r="U7" s="11">
        <f t="shared" si="14"/>
        <v>1.136364927489808E-06</v>
      </c>
      <c r="V7" s="3">
        <f t="shared" si="15"/>
        <v>320000</v>
      </c>
      <c r="W7" s="3">
        <f t="shared" si="16"/>
        <v>1200</v>
      </c>
      <c r="X7" s="11">
        <f t="shared" si="17"/>
        <v>0</v>
      </c>
      <c r="Z7" s="7">
        <f t="shared" si="18"/>
        <v>0.0016</v>
      </c>
      <c r="AA7" s="17">
        <f t="shared" si="1"/>
        <v>65431</v>
      </c>
      <c r="AB7" s="3">
        <f t="shared" si="19"/>
        <v>100000</v>
      </c>
      <c r="AC7" s="3">
        <f t="shared" si="20"/>
        <v>1200</v>
      </c>
      <c r="AD7" s="11">
        <f t="shared" si="21"/>
        <v>0</v>
      </c>
      <c r="AE7" s="3">
        <f t="shared" si="22"/>
        <v>110000</v>
      </c>
      <c r="AF7" s="3">
        <f t="shared" si="23"/>
        <v>1200</v>
      </c>
      <c r="AG7" s="11">
        <f t="shared" si="24"/>
        <v>0</v>
      </c>
      <c r="AH7" s="3">
        <f t="shared" si="25"/>
        <v>120000</v>
      </c>
      <c r="AI7" s="3">
        <f t="shared" si="26"/>
        <v>1200</v>
      </c>
      <c r="AJ7" s="11">
        <f t="shared" si="27"/>
        <v>0</v>
      </c>
      <c r="AL7" s="7">
        <f t="shared" si="28"/>
        <v>0.0024</v>
      </c>
      <c r="AM7" s="17">
        <f t="shared" si="2"/>
        <v>65378</v>
      </c>
      <c r="AN7" s="3">
        <f t="shared" si="29"/>
        <v>66666</v>
      </c>
      <c r="AO7" s="3">
        <f t="shared" si="30"/>
        <v>1200.0120001200012</v>
      </c>
      <c r="AP7" s="11">
        <f t="shared" si="31"/>
        <v>1.0000100000961964E-05</v>
      </c>
      <c r="AQ7" s="3">
        <f t="shared" si="32"/>
        <v>73333</v>
      </c>
      <c r="AR7" s="3">
        <f t="shared" si="33"/>
        <v>1200.005454570248</v>
      </c>
      <c r="AS7" s="11">
        <f t="shared" si="34"/>
        <v>4.545475206674254E-06</v>
      </c>
      <c r="AT7" s="3">
        <f t="shared" si="35"/>
        <v>80000</v>
      </c>
      <c r="AU7" s="3">
        <f t="shared" si="36"/>
        <v>1200</v>
      </c>
      <c r="AV7" s="11">
        <f t="shared" si="37"/>
        <v>0</v>
      </c>
    </row>
    <row r="8" spans="1:48" ht="13.5">
      <c r="A8" s="2">
        <f>A7*2</f>
        <v>2400</v>
      </c>
      <c r="B8" s="7">
        <f t="shared" si="3"/>
        <v>0.0008</v>
      </c>
      <c r="C8" s="17">
        <f t="shared" si="0"/>
        <v>65483</v>
      </c>
      <c r="D8" s="3">
        <f>INT($C$1*1000000/$A8*F$2)</f>
        <v>200000</v>
      </c>
      <c r="E8" s="3">
        <f>$C$1*1000000/D8*F$2</f>
        <v>2400</v>
      </c>
      <c r="F8" s="11">
        <f t="shared" si="4"/>
        <v>0</v>
      </c>
      <c r="G8" s="3">
        <f>INT($C$1*1000000/$A8*I$2)</f>
        <v>220000</v>
      </c>
      <c r="H8" s="3">
        <f>$C$1*1000000/G8*I$2</f>
        <v>2400</v>
      </c>
      <c r="I8" s="11">
        <f t="shared" si="5"/>
        <v>0</v>
      </c>
      <c r="J8" s="3">
        <f>INT($C$1*1000000/$A8*L$2)</f>
        <v>240000</v>
      </c>
      <c r="K8" s="3">
        <f>$C$1*1000000/J8*L$2</f>
        <v>2400</v>
      </c>
      <c r="L8" s="11">
        <f t="shared" si="6"/>
        <v>0</v>
      </c>
      <c r="N8" s="7">
        <f t="shared" si="7"/>
        <v>0.0012</v>
      </c>
      <c r="O8" s="17">
        <f t="shared" si="8"/>
        <v>65457</v>
      </c>
      <c r="P8" s="3">
        <f t="shared" si="9"/>
        <v>133333</v>
      </c>
      <c r="Q8" s="3">
        <f t="shared" si="10"/>
        <v>2400.006000015</v>
      </c>
      <c r="R8" s="11">
        <f t="shared" si="11"/>
        <v>2.500006250016895E-06</v>
      </c>
      <c r="S8" s="3">
        <f t="shared" si="12"/>
        <v>146666</v>
      </c>
      <c r="T8" s="3">
        <f t="shared" si="13"/>
        <v>2400.010909140496</v>
      </c>
      <c r="U8" s="11">
        <f t="shared" si="14"/>
        <v>4.545475206674254E-06</v>
      </c>
      <c r="V8" s="3">
        <f t="shared" si="15"/>
        <v>160000</v>
      </c>
      <c r="W8" s="3">
        <f t="shared" si="16"/>
        <v>2400</v>
      </c>
      <c r="X8" s="11">
        <f t="shared" si="17"/>
        <v>0</v>
      </c>
      <c r="Z8" s="7">
        <f t="shared" si="18"/>
        <v>0.0032</v>
      </c>
      <c r="AA8" s="17">
        <f t="shared" si="1"/>
        <v>65326</v>
      </c>
      <c r="AB8" s="3">
        <f t="shared" si="19"/>
        <v>50000</v>
      </c>
      <c r="AC8" s="3">
        <f t="shared" si="20"/>
        <v>2400</v>
      </c>
      <c r="AD8" s="11">
        <f t="shared" si="21"/>
        <v>0</v>
      </c>
      <c r="AE8" s="3">
        <f t="shared" si="22"/>
        <v>55000</v>
      </c>
      <c r="AF8" s="3">
        <f t="shared" si="23"/>
        <v>2400</v>
      </c>
      <c r="AG8" s="11">
        <f t="shared" si="24"/>
        <v>0</v>
      </c>
      <c r="AH8" s="3">
        <f t="shared" si="25"/>
        <v>60000</v>
      </c>
      <c r="AI8" s="3">
        <f t="shared" si="26"/>
        <v>2400</v>
      </c>
      <c r="AJ8" s="11">
        <f t="shared" si="27"/>
        <v>0</v>
      </c>
      <c r="AL8" s="7">
        <f t="shared" si="28"/>
        <v>0.0048</v>
      </c>
      <c r="AM8" s="17">
        <f t="shared" si="2"/>
        <v>65221</v>
      </c>
      <c r="AN8" s="3">
        <f t="shared" si="29"/>
        <v>33333</v>
      </c>
      <c r="AO8" s="3">
        <f t="shared" si="30"/>
        <v>2400.0240002400024</v>
      </c>
      <c r="AP8" s="11">
        <f t="shared" si="31"/>
        <v>1.0000100000961964E-05</v>
      </c>
      <c r="AQ8" s="3">
        <f t="shared" si="32"/>
        <v>36666</v>
      </c>
      <c r="AR8" s="3">
        <f t="shared" si="33"/>
        <v>2400.0436371570395</v>
      </c>
      <c r="AS8" s="11">
        <f t="shared" si="34"/>
        <v>1.8182148766365813E-05</v>
      </c>
      <c r="AT8" s="3">
        <f t="shared" si="35"/>
        <v>40000</v>
      </c>
      <c r="AU8" s="3">
        <f t="shared" si="36"/>
        <v>2400</v>
      </c>
      <c r="AV8" s="11">
        <f t="shared" si="37"/>
        <v>0</v>
      </c>
    </row>
    <row r="9" spans="1:48" ht="13.5">
      <c r="A9" s="2">
        <f>A8*2</f>
        <v>4800</v>
      </c>
      <c r="B9" s="7">
        <f t="shared" si="3"/>
        <v>0.0016</v>
      </c>
      <c r="C9" s="17">
        <f t="shared" si="0"/>
        <v>65431</v>
      </c>
      <c r="D9" s="3">
        <f>INT($C$1*1000000/$A9*F$2)</f>
        <v>100000</v>
      </c>
      <c r="E9" s="3">
        <f>$C$1*1000000/D9*F$2</f>
        <v>4800</v>
      </c>
      <c r="F9" s="11">
        <f t="shared" si="4"/>
        <v>0</v>
      </c>
      <c r="G9" s="3">
        <f>INT($C$1*1000000/$A9*I$2)</f>
        <v>110000</v>
      </c>
      <c r="H9" s="3">
        <f>$C$1*1000000/G9*I$2</f>
        <v>4800</v>
      </c>
      <c r="I9" s="11">
        <f t="shared" si="5"/>
        <v>0</v>
      </c>
      <c r="J9" s="3">
        <f>INT($C$1*1000000/$A9*L$2)</f>
        <v>120000</v>
      </c>
      <c r="K9" s="3">
        <f>$C$1*1000000/J9*L$2</f>
        <v>4800</v>
      </c>
      <c r="L9" s="11">
        <f t="shared" si="6"/>
        <v>0</v>
      </c>
      <c r="N9" s="7">
        <f t="shared" si="7"/>
        <v>0.0024</v>
      </c>
      <c r="O9" s="17">
        <f t="shared" si="8"/>
        <v>65378</v>
      </c>
      <c r="P9" s="3">
        <f t="shared" si="9"/>
        <v>66666</v>
      </c>
      <c r="Q9" s="3">
        <f t="shared" si="10"/>
        <v>4800.048000480005</v>
      </c>
      <c r="R9" s="11">
        <f t="shared" si="11"/>
        <v>1.0000100000961964E-05</v>
      </c>
      <c r="S9" s="3">
        <f t="shared" si="12"/>
        <v>73333</v>
      </c>
      <c r="T9" s="3">
        <f t="shared" si="13"/>
        <v>4800.021818280992</v>
      </c>
      <c r="U9" s="11">
        <f t="shared" si="14"/>
        <v>4.545475206674254E-06</v>
      </c>
      <c r="V9" s="3">
        <f t="shared" si="15"/>
        <v>80000</v>
      </c>
      <c r="W9" s="3">
        <f t="shared" si="16"/>
        <v>4800</v>
      </c>
      <c r="X9" s="11">
        <f t="shared" si="17"/>
        <v>0</v>
      </c>
      <c r="Z9" s="7">
        <f t="shared" si="18"/>
        <v>0.0064</v>
      </c>
      <c r="AA9" s="17">
        <f t="shared" si="1"/>
        <v>65116</v>
      </c>
      <c r="AB9" s="3">
        <f t="shared" si="19"/>
        <v>25000</v>
      </c>
      <c r="AC9" s="3">
        <f t="shared" si="20"/>
        <v>4800</v>
      </c>
      <c r="AD9" s="11">
        <f t="shared" si="21"/>
        <v>0</v>
      </c>
      <c r="AE9" s="3">
        <f t="shared" si="22"/>
        <v>27500</v>
      </c>
      <c r="AF9" s="3">
        <f t="shared" si="23"/>
        <v>4800</v>
      </c>
      <c r="AG9" s="11">
        <f t="shared" si="24"/>
        <v>0</v>
      </c>
      <c r="AH9" s="3">
        <f t="shared" si="25"/>
        <v>30000</v>
      </c>
      <c r="AI9" s="3">
        <f t="shared" si="26"/>
        <v>4800</v>
      </c>
      <c r="AJ9" s="11">
        <f t="shared" si="27"/>
        <v>0</v>
      </c>
      <c r="AL9" s="7">
        <f t="shared" si="28"/>
        <v>0.0096</v>
      </c>
      <c r="AM9" s="17">
        <f t="shared" si="2"/>
        <v>64906</v>
      </c>
      <c r="AN9" s="3">
        <f t="shared" si="29"/>
        <v>16666</v>
      </c>
      <c r="AO9" s="3">
        <f t="shared" si="30"/>
        <v>4800.192007680307</v>
      </c>
      <c r="AP9" s="11">
        <f t="shared" si="31"/>
        <v>4.000160006389919E-05</v>
      </c>
      <c r="AQ9" s="3">
        <f t="shared" si="32"/>
        <v>18333</v>
      </c>
      <c r="AR9" s="3">
        <f t="shared" si="33"/>
        <v>4800.087274314079</v>
      </c>
      <c r="AS9" s="11">
        <f t="shared" si="34"/>
        <v>1.8182148766365813E-05</v>
      </c>
      <c r="AT9" s="3">
        <f t="shared" si="35"/>
        <v>20000</v>
      </c>
      <c r="AU9" s="3">
        <f t="shared" si="36"/>
        <v>4800</v>
      </c>
      <c r="AV9" s="11">
        <f t="shared" si="37"/>
        <v>0</v>
      </c>
    </row>
    <row r="10" spans="1:48" ht="13.5">
      <c r="A10" s="2">
        <f>A9*2</f>
        <v>9600</v>
      </c>
      <c r="B10" s="7">
        <f t="shared" si="3"/>
        <v>0.0032</v>
      </c>
      <c r="C10" s="17">
        <f t="shared" si="0"/>
        <v>65326</v>
      </c>
      <c r="D10" s="3">
        <f>INT($C$1*1000000/$A10*F$2)</f>
        <v>50000</v>
      </c>
      <c r="E10" s="3">
        <f>$C$1*1000000/D10*F$2</f>
        <v>9600</v>
      </c>
      <c r="F10" s="12">
        <f t="shared" si="4"/>
        <v>0</v>
      </c>
      <c r="G10" s="3">
        <f>INT($C$1*1000000/$A10*I$2)</f>
        <v>55000</v>
      </c>
      <c r="H10" s="3">
        <f>$C$1*1000000/G10*I$2</f>
        <v>9600</v>
      </c>
      <c r="I10" s="11">
        <f t="shared" si="5"/>
        <v>0</v>
      </c>
      <c r="J10" s="3">
        <f>INT($C$1*1000000/$A10*L$2)</f>
        <v>60000</v>
      </c>
      <c r="K10" s="3">
        <f>$C$1*1000000/J10*L$2</f>
        <v>9600</v>
      </c>
      <c r="L10" s="11">
        <f t="shared" si="6"/>
        <v>0</v>
      </c>
      <c r="N10" s="7">
        <f t="shared" si="7"/>
        <v>0.0048</v>
      </c>
      <c r="O10" s="17">
        <f t="shared" si="8"/>
        <v>65221</v>
      </c>
      <c r="P10" s="3">
        <f t="shared" si="9"/>
        <v>33333</v>
      </c>
      <c r="Q10" s="3">
        <f t="shared" si="10"/>
        <v>9600.09600096001</v>
      </c>
      <c r="R10" s="12">
        <f t="shared" si="11"/>
        <v>1.0000100000961964E-05</v>
      </c>
      <c r="S10" s="3">
        <f t="shared" si="12"/>
        <v>36666</v>
      </c>
      <c r="T10" s="3">
        <f t="shared" si="13"/>
        <v>9600.174548628158</v>
      </c>
      <c r="U10" s="11">
        <f t="shared" si="14"/>
        <v>1.8182148766365813E-05</v>
      </c>
      <c r="V10" s="3">
        <f t="shared" si="15"/>
        <v>40000</v>
      </c>
      <c r="W10" s="3">
        <f t="shared" si="16"/>
        <v>9600</v>
      </c>
      <c r="X10" s="11">
        <f t="shared" si="17"/>
        <v>0</v>
      </c>
      <c r="Z10" s="7">
        <f t="shared" si="18"/>
        <v>0.0128</v>
      </c>
      <c r="AA10" s="17">
        <f t="shared" si="1"/>
        <v>64697</v>
      </c>
      <c r="AB10" s="3">
        <f t="shared" si="19"/>
        <v>12500</v>
      </c>
      <c r="AC10" s="3">
        <f t="shared" si="20"/>
        <v>9600</v>
      </c>
      <c r="AD10" s="12">
        <f t="shared" si="21"/>
        <v>0</v>
      </c>
      <c r="AE10" s="3">
        <f t="shared" si="22"/>
        <v>13750</v>
      </c>
      <c r="AF10" s="3">
        <f t="shared" si="23"/>
        <v>9600</v>
      </c>
      <c r="AG10" s="11">
        <f t="shared" si="24"/>
        <v>0</v>
      </c>
      <c r="AH10" s="3">
        <f t="shared" si="25"/>
        <v>15000</v>
      </c>
      <c r="AI10" s="3">
        <f t="shared" si="26"/>
        <v>9600</v>
      </c>
      <c r="AJ10" s="11">
        <f t="shared" si="27"/>
        <v>0</v>
      </c>
      <c r="AL10" s="7">
        <f t="shared" si="28"/>
        <v>0.0192</v>
      </c>
      <c r="AM10" s="17">
        <f t="shared" si="2"/>
        <v>64277</v>
      </c>
      <c r="AN10" s="3">
        <f t="shared" si="29"/>
        <v>8333</v>
      </c>
      <c r="AO10" s="3">
        <f t="shared" si="30"/>
        <v>9600.384015360614</v>
      </c>
      <c r="AP10" s="12">
        <f t="shared" si="31"/>
        <v>4.000160006389919E-05</v>
      </c>
      <c r="AQ10" s="3">
        <f t="shared" si="32"/>
        <v>9166</v>
      </c>
      <c r="AR10" s="3">
        <f t="shared" si="33"/>
        <v>9600.698232598734</v>
      </c>
      <c r="AS10" s="11">
        <f t="shared" si="34"/>
        <v>7.273256236817183E-05</v>
      </c>
      <c r="AT10" s="3">
        <f t="shared" si="35"/>
        <v>10000</v>
      </c>
      <c r="AU10" s="3">
        <f t="shared" si="36"/>
        <v>9600</v>
      </c>
      <c r="AV10" s="11">
        <f t="shared" si="37"/>
        <v>0</v>
      </c>
    </row>
    <row r="11" spans="1:48" ht="13.5">
      <c r="A11" s="4">
        <v>14400</v>
      </c>
      <c r="B11" s="9">
        <f t="shared" si="3"/>
        <v>0.0048</v>
      </c>
      <c r="C11" s="18">
        <f t="shared" si="0"/>
        <v>65221</v>
      </c>
      <c r="D11" s="5">
        <f>INT($C$1*1000000/$A11*F$2)</f>
        <v>33333</v>
      </c>
      <c r="E11" s="5">
        <f>$C$1*1000000/D11*F$2</f>
        <v>14400.144001440014</v>
      </c>
      <c r="F11" s="13">
        <f t="shared" si="4"/>
        <v>1.0000100000961964E-05</v>
      </c>
      <c r="G11" s="5">
        <f>INT($C$1*1000000/$A11*I$2)</f>
        <v>36666</v>
      </c>
      <c r="H11" s="5">
        <f>$C$1*1000000/G11*I$2</f>
        <v>14400.261822942233</v>
      </c>
      <c r="I11" s="13">
        <f t="shared" si="5"/>
        <v>1.818214876614377E-05</v>
      </c>
      <c r="J11" s="5">
        <f>INT($C$1*1000000/$A11*L$2)</f>
        <v>40000</v>
      </c>
      <c r="K11" s="5">
        <f>$C$1*1000000/J11*L$2</f>
        <v>14400</v>
      </c>
      <c r="L11" s="13">
        <f t="shared" si="6"/>
        <v>0</v>
      </c>
      <c r="N11" s="9">
        <f t="shared" si="7"/>
        <v>0.0072</v>
      </c>
      <c r="O11" s="18">
        <f t="shared" si="8"/>
        <v>65064</v>
      </c>
      <c r="P11" s="5">
        <f t="shared" si="9"/>
        <v>22222</v>
      </c>
      <c r="Q11" s="5">
        <f t="shared" si="10"/>
        <v>14400.144001440014</v>
      </c>
      <c r="R11" s="13">
        <f t="shared" si="11"/>
        <v>1.0000100000961964E-05</v>
      </c>
      <c r="S11" s="5">
        <f t="shared" si="12"/>
        <v>24444</v>
      </c>
      <c r="T11" s="5">
        <f t="shared" si="13"/>
        <v>14400.261822942233</v>
      </c>
      <c r="U11" s="13">
        <f t="shared" si="14"/>
        <v>1.818214876614377E-05</v>
      </c>
      <c r="V11" s="5">
        <f t="shared" si="15"/>
        <v>26666</v>
      </c>
      <c r="W11" s="5">
        <f t="shared" si="16"/>
        <v>14400.360009000224</v>
      </c>
      <c r="X11" s="13">
        <f t="shared" si="17"/>
        <v>2.500062501553657E-05</v>
      </c>
      <c r="Z11" s="9">
        <f t="shared" si="18"/>
        <v>0.0192</v>
      </c>
      <c r="AA11" s="18">
        <f t="shared" si="1"/>
        <v>64277</v>
      </c>
      <c r="AB11" s="5">
        <f t="shared" si="19"/>
        <v>8333</v>
      </c>
      <c r="AC11" s="5">
        <f t="shared" si="20"/>
        <v>14400.576023040921</v>
      </c>
      <c r="AD11" s="13">
        <f t="shared" si="21"/>
        <v>4.000160006389919E-05</v>
      </c>
      <c r="AE11" s="5">
        <f t="shared" si="22"/>
        <v>9166</v>
      </c>
      <c r="AF11" s="5">
        <f t="shared" si="23"/>
        <v>14401.0473488981</v>
      </c>
      <c r="AG11" s="13">
        <f t="shared" si="24"/>
        <v>7.273256236817183E-05</v>
      </c>
      <c r="AH11" s="5">
        <f t="shared" si="25"/>
        <v>10000</v>
      </c>
      <c r="AI11" s="5">
        <f t="shared" si="26"/>
        <v>14400</v>
      </c>
      <c r="AJ11" s="13">
        <f t="shared" si="27"/>
        <v>0</v>
      </c>
      <c r="AL11" s="9">
        <f t="shared" si="28"/>
        <v>0.0288</v>
      </c>
      <c r="AM11" s="18">
        <f t="shared" si="2"/>
        <v>63648</v>
      </c>
      <c r="AN11" s="5">
        <f t="shared" si="29"/>
        <v>5555</v>
      </c>
      <c r="AO11" s="5">
        <f t="shared" si="30"/>
        <v>14401.440144014403</v>
      </c>
      <c r="AP11" s="13">
        <f t="shared" si="31"/>
        <v>0.00010001000100023916</v>
      </c>
      <c r="AQ11" s="5">
        <f t="shared" si="32"/>
        <v>6111</v>
      </c>
      <c r="AR11" s="5">
        <f t="shared" si="33"/>
        <v>14400.261822942233</v>
      </c>
      <c r="AS11" s="13">
        <f t="shared" si="34"/>
        <v>1.818214876614377E-05</v>
      </c>
      <c r="AT11" s="5">
        <f t="shared" si="35"/>
        <v>6666</v>
      </c>
      <c r="AU11" s="5">
        <f t="shared" si="36"/>
        <v>14401.440144014403</v>
      </c>
      <c r="AV11" s="13">
        <f t="shared" si="37"/>
        <v>0.00010001000100023916</v>
      </c>
    </row>
    <row r="12" spans="1:48" ht="13.5">
      <c r="A12" s="2">
        <f aca="true" t="shared" si="38" ref="A12:A30">A10*2</f>
        <v>19200</v>
      </c>
      <c r="B12" s="7">
        <f t="shared" si="3"/>
        <v>0.0064</v>
      </c>
      <c r="C12" s="17">
        <f t="shared" si="0"/>
        <v>65116</v>
      </c>
      <c r="D12" s="3">
        <f>INT($C$1*1000000/$A12*F$2)</f>
        <v>25000</v>
      </c>
      <c r="E12" s="3">
        <f>$C$1*1000000/D12*F$2</f>
        <v>19200</v>
      </c>
      <c r="F12" s="12">
        <f t="shared" si="4"/>
        <v>0</v>
      </c>
      <c r="G12" s="3">
        <f>INT($C$1*1000000/$A12*I$2)</f>
        <v>27500</v>
      </c>
      <c r="H12" s="3">
        <f>$C$1*1000000/G12*I$2</f>
        <v>19200</v>
      </c>
      <c r="I12" s="11">
        <f t="shared" si="5"/>
        <v>0</v>
      </c>
      <c r="J12" s="3">
        <f>INT($C$1*1000000/$A12*L$2)</f>
        <v>30000</v>
      </c>
      <c r="K12" s="3">
        <f>$C$1*1000000/J12*L$2</f>
        <v>19200</v>
      </c>
      <c r="L12" s="11">
        <f t="shared" si="6"/>
        <v>0</v>
      </c>
      <c r="N12" s="7">
        <f t="shared" si="7"/>
        <v>0.0096</v>
      </c>
      <c r="O12" s="17">
        <f t="shared" si="8"/>
        <v>64906</v>
      </c>
      <c r="P12" s="3">
        <f t="shared" si="9"/>
        <v>16666</v>
      </c>
      <c r="Q12" s="3">
        <f t="shared" si="10"/>
        <v>19200.76803072123</v>
      </c>
      <c r="R12" s="12">
        <f t="shared" si="11"/>
        <v>4.000160006389919E-05</v>
      </c>
      <c r="S12" s="3">
        <f t="shared" si="12"/>
        <v>18333</v>
      </c>
      <c r="T12" s="3">
        <f t="shared" si="13"/>
        <v>19200.349097256316</v>
      </c>
      <c r="U12" s="11">
        <f t="shared" si="14"/>
        <v>1.8182148766365813E-05</v>
      </c>
      <c r="V12" s="3">
        <f t="shared" si="15"/>
        <v>20000</v>
      </c>
      <c r="W12" s="3">
        <f t="shared" si="16"/>
        <v>19200</v>
      </c>
      <c r="X12" s="11">
        <f t="shared" si="17"/>
        <v>0</v>
      </c>
      <c r="Z12" s="7">
        <f t="shared" si="18"/>
        <v>0.0256</v>
      </c>
      <c r="AA12" s="17">
        <f t="shared" si="1"/>
        <v>63858</v>
      </c>
      <c r="AB12" s="3">
        <f t="shared" si="19"/>
        <v>6250</v>
      </c>
      <c r="AC12" s="3">
        <f t="shared" si="20"/>
        <v>19200</v>
      </c>
      <c r="AD12" s="12">
        <f t="shared" si="21"/>
        <v>0</v>
      </c>
      <c r="AE12" s="3">
        <f t="shared" si="22"/>
        <v>6875</v>
      </c>
      <c r="AF12" s="3">
        <f t="shared" si="23"/>
        <v>19200</v>
      </c>
      <c r="AG12" s="11">
        <f t="shared" si="24"/>
        <v>0</v>
      </c>
      <c r="AH12" s="3">
        <f t="shared" si="25"/>
        <v>7500</v>
      </c>
      <c r="AI12" s="3">
        <f t="shared" si="26"/>
        <v>19200</v>
      </c>
      <c r="AJ12" s="11">
        <f t="shared" si="27"/>
        <v>0</v>
      </c>
      <c r="AL12" s="7">
        <f t="shared" si="28"/>
        <v>0.0384</v>
      </c>
      <c r="AM12" s="17">
        <f t="shared" si="2"/>
        <v>63019</v>
      </c>
      <c r="AN12" s="3">
        <f t="shared" si="29"/>
        <v>4166</v>
      </c>
      <c r="AO12" s="3">
        <f t="shared" si="30"/>
        <v>19203.072491598654</v>
      </c>
      <c r="AP12" s="12">
        <f t="shared" si="31"/>
        <v>0.00016002560409655864</v>
      </c>
      <c r="AQ12" s="3">
        <f t="shared" si="32"/>
        <v>4583</v>
      </c>
      <c r="AR12" s="3">
        <f t="shared" si="33"/>
        <v>19201.396465197467</v>
      </c>
      <c r="AS12" s="11">
        <f t="shared" si="34"/>
        <v>7.273256236817183E-05</v>
      </c>
      <c r="AT12" s="3">
        <f t="shared" si="35"/>
        <v>5000</v>
      </c>
      <c r="AU12" s="3">
        <f t="shared" si="36"/>
        <v>19200</v>
      </c>
      <c r="AV12" s="11">
        <f t="shared" si="37"/>
        <v>0</v>
      </c>
    </row>
    <row r="13" spans="1:48" ht="13.5">
      <c r="A13" s="4">
        <f t="shared" si="38"/>
        <v>28800</v>
      </c>
      <c r="B13" s="9">
        <f t="shared" si="3"/>
        <v>0.0096</v>
      </c>
      <c r="C13" s="18">
        <f t="shared" si="0"/>
        <v>64906</v>
      </c>
      <c r="D13" s="5">
        <f>INT($C$1*1000000/$A13*F$2)</f>
        <v>16666</v>
      </c>
      <c r="E13" s="5">
        <f>$C$1*1000000/D13*F$2</f>
        <v>28801.152046081843</v>
      </c>
      <c r="F13" s="13">
        <f t="shared" si="4"/>
        <v>4.000160006389919E-05</v>
      </c>
      <c r="G13" s="5">
        <f>INT($C$1*1000000/$A13*I$2)</f>
        <v>18333</v>
      </c>
      <c r="H13" s="5">
        <f>$C$1*1000000/G13*I$2</f>
        <v>28800.523645884467</v>
      </c>
      <c r="I13" s="13">
        <f t="shared" si="5"/>
        <v>1.818214876614377E-05</v>
      </c>
      <c r="J13" s="5">
        <f>INT($C$1*1000000/$A13*L$2)</f>
        <v>20000</v>
      </c>
      <c r="K13" s="5">
        <f>$C$1*1000000/J13*L$2</f>
        <v>28800</v>
      </c>
      <c r="L13" s="13">
        <f t="shared" si="6"/>
        <v>0</v>
      </c>
      <c r="N13" s="9">
        <f t="shared" si="7"/>
        <v>0.0144</v>
      </c>
      <c r="O13" s="18">
        <f t="shared" si="8"/>
        <v>64592</v>
      </c>
      <c r="P13" s="5">
        <f t="shared" si="9"/>
        <v>11111</v>
      </c>
      <c r="Q13" s="5">
        <f t="shared" si="10"/>
        <v>28800.28800288003</v>
      </c>
      <c r="R13" s="13">
        <f t="shared" si="11"/>
        <v>1.0000100000961964E-05</v>
      </c>
      <c r="S13" s="5">
        <f t="shared" si="12"/>
        <v>12222</v>
      </c>
      <c r="T13" s="5">
        <f t="shared" si="13"/>
        <v>28800.523645884467</v>
      </c>
      <c r="U13" s="13">
        <f t="shared" si="14"/>
        <v>1.818214876614377E-05</v>
      </c>
      <c r="V13" s="5">
        <f t="shared" si="15"/>
        <v>13333</v>
      </c>
      <c r="W13" s="5">
        <f t="shared" si="16"/>
        <v>28800.720018000447</v>
      </c>
      <c r="X13" s="13">
        <f t="shared" si="17"/>
        <v>2.500062501553657E-05</v>
      </c>
      <c r="Z13" s="9">
        <f t="shared" si="18"/>
        <v>0.0384</v>
      </c>
      <c r="AA13" s="18">
        <f t="shared" si="1"/>
        <v>63019</v>
      </c>
      <c r="AB13" s="5">
        <f t="shared" si="19"/>
        <v>4166</v>
      </c>
      <c r="AC13" s="5">
        <f t="shared" si="20"/>
        <v>28804.608737397983</v>
      </c>
      <c r="AD13" s="13">
        <f t="shared" si="21"/>
        <v>0.00016002560409655864</v>
      </c>
      <c r="AE13" s="5">
        <f t="shared" si="22"/>
        <v>4583</v>
      </c>
      <c r="AF13" s="5">
        <f t="shared" si="23"/>
        <v>28802.0946977962</v>
      </c>
      <c r="AG13" s="13">
        <f t="shared" si="24"/>
        <v>7.273256236817183E-05</v>
      </c>
      <c r="AH13" s="5">
        <f t="shared" si="25"/>
        <v>5000</v>
      </c>
      <c r="AI13" s="5">
        <f t="shared" si="26"/>
        <v>28800</v>
      </c>
      <c r="AJ13" s="13">
        <f t="shared" si="27"/>
        <v>0</v>
      </c>
      <c r="AL13" s="9">
        <f t="shared" si="28"/>
        <v>0.0576</v>
      </c>
      <c r="AM13" s="18">
        <f t="shared" si="2"/>
        <v>61761</v>
      </c>
      <c r="AN13" s="5">
        <f t="shared" si="29"/>
        <v>2777</v>
      </c>
      <c r="AO13" s="5">
        <f t="shared" si="30"/>
        <v>28808.066258552393</v>
      </c>
      <c r="AP13" s="13">
        <f t="shared" si="31"/>
        <v>0.0002800784219580965</v>
      </c>
      <c r="AQ13" s="5">
        <f t="shared" si="32"/>
        <v>3055</v>
      </c>
      <c r="AR13" s="5">
        <f t="shared" si="33"/>
        <v>28805.237315875616</v>
      </c>
      <c r="AS13" s="13">
        <f t="shared" si="34"/>
        <v>0.00018185124568104172</v>
      </c>
      <c r="AT13" s="5">
        <f t="shared" si="35"/>
        <v>3333</v>
      </c>
      <c r="AU13" s="5">
        <f t="shared" si="36"/>
        <v>28802.880288028806</v>
      </c>
      <c r="AV13" s="13">
        <f t="shared" si="37"/>
        <v>0.00010001000100023916</v>
      </c>
    </row>
    <row r="14" spans="1:48" ht="13.5">
      <c r="A14" s="2">
        <f t="shared" si="38"/>
        <v>38400</v>
      </c>
      <c r="B14" s="7">
        <f t="shared" si="3"/>
        <v>0.0128</v>
      </c>
      <c r="C14" s="17">
        <f t="shared" si="0"/>
        <v>64697</v>
      </c>
      <c r="D14" s="3">
        <f>INT($C$1*1000000/$A14*F$2)</f>
        <v>12500</v>
      </c>
      <c r="E14" s="3">
        <f>$C$1*1000000/D14*F$2</f>
        <v>38400</v>
      </c>
      <c r="F14" s="12">
        <f t="shared" si="4"/>
        <v>0</v>
      </c>
      <c r="G14" s="3">
        <f>INT($C$1*1000000/$A14*I$2)</f>
        <v>13750</v>
      </c>
      <c r="H14" s="3">
        <f>$C$1*1000000/G14*I$2</f>
        <v>38400</v>
      </c>
      <c r="I14" s="11">
        <f t="shared" si="5"/>
        <v>0</v>
      </c>
      <c r="J14" s="3">
        <f>INT($C$1*1000000/$A14*L$2)</f>
        <v>15000</v>
      </c>
      <c r="K14" s="3">
        <f>$C$1*1000000/J14*L$2</f>
        <v>38400</v>
      </c>
      <c r="L14" s="11">
        <f t="shared" si="6"/>
        <v>0</v>
      </c>
      <c r="N14" s="7">
        <f t="shared" si="7"/>
        <v>0.0192</v>
      </c>
      <c r="O14" s="17">
        <f t="shared" si="8"/>
        <v>64277</v>
      </c>
      <c r="P14" s="3">
        <f t="shared" si="9"/>
        <v>8333</v>
      </c>
      <c r="Q14" s="3">
        <f t="shared" si="10"/>
        <v>38401.53606144246</v>
      </c>
      <c r="R14" s="12">
        <f t="shared" si="11"/>
        <v>4.000160006389919E-05</v>
      </c>
      <c r="S14" s="3">
        <f t="shared" si="12"/>
        <v>9166</v>
      </c>
      <c r="T14" s="3">
        <f t="shared" si="13"/>
        <v>38402.792930394935</v>
      </c>
      <c r="U14" s="11">
        <f t="shared" si="14"/>
        <v>7.273256236817183E-05</v>
      </c>
      <c r="V14" s="3">
        <f t="shared" si="15"/>
        <v>10000</v>
      </c>
      <c r="W14" s="3">
        <f t="shared" si="16"/>
        <v>38400</v>
      </c>
      <c r="X14" s="11">
        <f t="shared" si="17"/>
        <v>0</v>
      </c>
      <c r="Z14" s="7">
        <f t="shared" si="18"/>
        <v>0.0512</v>
      </c>
      <c r="AA14" s="17">
        <f t="shared" si="1"/>
        <v>62180</v>
      </c>
      <c r="AB14" s="3">
        <f t="shared" si="19"/>
        <v>3125</v>
      </c>
      <c r="AC14" s="3">
        <f t="shared" si="20"/>
        <v>38400</v>
      </c>
      <c r="AD14" s="12">
        <f t="shared" si="21"/>
        <v>0</v>
      </c>
      <c r="AE14" s="3">
        <f t="shared" si="22"/>
        <v>3437</v>
      </c>
      <c r="AF14" s="3">
        <f t="shared" si="23"/>
        <v>38405.5862670934</v>
      </c>
      <c r="AG14" s="11">
        <f t="shared" si="24"/>
        <v>0.00014547570555722977</v>
      </c>
      <c r="AH14" s="3">
        <f t="shared" si="25"/>
        <v>3750</v>
      </c>
      <c r="AI14" s="3">
        <f t="shared" si="26"/>
        <v>38400</v>
      </c>
      <c r="AJ14" s="11">
        <f t="shared" si="27"/>
        <v>0</v>
      </c>
      <c r="AL14" s="7">
        <f t="shared" si="28"/>
        <v>0.0768</v>
      </c>
      <c r="AM14" s="17">
        <f t="shared" si="2"/>
        <v>60502</v>
      </c>
      <c r="AN14" s="3">
        <f t="shared" si="29"/>
        <v>2083</v>
      </c>
      <c r="AO14" s="3">
        <f t="shared" si="30"/>
        <v>38406.14498319731</v>
      </c>
      <c r="AP14" s="12">
        <f t="shared" si="31"/>
        <v>0.00016002560409655864</v>
      </c>
      <c r="AQ14" s="3">
        <f t="shared" si="32"/>
        <v>2291</v>
      </c>
      <c r="AR14" s="3">
        <f t="shared" si="33"/>
        <v>38411.17415975557</v>
      </c>
      <c r="AS14" s="11">
        <f t="shared" si="34"/>
        <v>0.0002909937436346155</v>
      </c>
      <c r="AT14" s="3">
        <f t="shared" si="35"/>
        <v>2500</v>
      </c>
      <c r="AU14" s="3">
        <f t="shared" si="36"/>
        <v>38400</v>
      </c>
      <c r="AV14" s="11">
        <f t="shared" si="37"/>
        <v>0</v>
      </c>
    </row>
    <row r="15" spans="1:48" ht="13.5">
      <c r="A15" s="4">
        <f t="shared" si="38"/>
        <v>57600</v>
      </c>
      <c r="B15" s="9">
        <f t="shared" si="3"/>
        <v>0.0192</v>
      </c>
      <c r="C15" s="18">
        <f t="shared" si="0"/>
        <v>64277</v>
      </c>
      <c r="D15" s="5">
        <f>INT($C$1*1000000/$A15*F$2)</f>
        <v>8333</v>
      </c>
      <c r="E15" s="5">
        <f>$C$1*1000000/D15*F$2</f>
        <v>57602.304092163686</v>
      </c>
      <c r="F15" s="13">
        <f t="shared" si="4"/>
        <v>4.000160006389919E-05</v>
      </c>
      <c r="G15" s="5">
        <f>INT($C$1*1000000/$A15*I$2)</f>
        <v>9166</v>
      </c>
      <c r="H15" s="5">
        <f>$C$1*1000000/G15*I$2</f>
        <v>57604.1893955924</v>
      </c>
      <c r="I15" s="13">
        <f t="shared" si="5"/>
        <v>7.273256236817183E-05</v>
      </c>
      <c r="J15" s="5">
        <f>INT($C$1*1000000/$A15*L$2)</f>
        <v>10000</v>
      </c>
      <c r="K15" s="5">
        <f>$C$1*1000000/J15*L$2</f>
        <v>57600</v>
      </c>
      <c r="L15" s="13">
        <f t="shared" si="6"/>
        <v>0</v>
      </c>
      <c r="N15" s="9">
        <f t="shared" si="7"/>
        <v>0.0288</v>
      </c>
      <c r="O15" s="18">
        <f t="shared" si="8"/>
        <v>63648</v>
      </c>
      <c r="P15" s="5">
        <f t="shared" si="9"/>
        <v>5555</v>
      </c>
      <c r="Q15" s="5">
        <f t="shared" si="10"/>
        <v>57605.76057605761</v>
      </c>
      <c r="R15" s="13">
        <f t="shared" si="11"/>
        <v>0.00010001000100023916</v>
      </c>
      <c r="S15" s="5">
        <f t="shared" si="12"/>
        <v>6111</v>
      </c>
      <c r="T15" s="5">
        <f t="shared" si="13"/>
        <v>57601.04729176893</v>
      </c>
      <c r="U15" s="13">
        <f t="shared" si="14"/>
        <v>1.818214876614377E-05</v>
      </c>
      <c r="V15" s="5">
        <f t="shared" si="15"/>
        <v>6666</v>
      </c>
      <c r="W15" s="5">
        <f t="shared" si="16"/>
        <v>57605.76057605761</v>
      </c>
      <c r="X15" s="13">
        <f t="shared" si="17"/>
        <v>0.00010001000100023916</v>
      </c>
      <c r="Z15" s="9">
        <f t="shared" si="18"/>
        <v>0.0768</v>
      </c>
      <c r="AA15" s="18">
        <f t="shared" si="1"/>
        <v>60502</v>
      </c>
      <c r="AB15" s="5">
        <f t="shared" si="19"/>
        <v>2083</v>
      </c>
      <c r="AC15" s="5">
        <f t="shared" si="20"/>
        <v>57609.217474795965</v>
      </c>
      <c r="AD15" s="13">
        <f t="shared" si="21"/>
        <v>0.00016002560409655864</v>
      </c>
      <c r="AE15" s="5">
        <f t="shared" si="22"/>
        <v>2291</v>
      </c>
      <c r="AF15" s="5">
        <f t="shared" si="23"/>
        <v>57616.76123963335</v>
      </c>
      <c r="AG15" s="13">
        <f t="shared" si="24"/>
        <v>0.0002909937436346155</v>
      </c>
      <c r="AH15" s="5">
        <f t="shared" si="25"/>
        <v>2500</v>
      </c>
      <c r="AI15" s="5">
        <f t="shared" si="26"/>
        <v>57600</v>
      </c>
      <c r="AJ15" s="13">
        <f t="shared" si="27"/>
        <v>0</v>
      </c>
      <c r="AL15" s="9">
        <f t="shared" si="28"/>
        <v>0.1152</v>
      </c>
      <c r="AM15" s="18">
        <f t="shared" si="2"/>
        <v>57986</v>
      </c>
      <c r="AN15" s="5">
        <f t="shared" si="29"/>
        <v>1388</v>
      </c>
      <c r="AO15" s="5">
        <f t="shared" si="30"/>
        <v>57636.88760806916</v>
      </c>
      <c r="AP15" s="13">
        <f t="shared" si="31"/>
        <v>0.0006404098623118415</v>
      </c>
      <c r="AQ15" s="5">
        <f t="shared" si="32"/>
        <v>1527</v>
      </c>
      <c r="AR15" s="5">
        <f t="shared" si="33"/>
        <v>57629.33857236411</v>
      </c>
      <c r="AS15" s="13">
        <f t="shared" si="34"/>
        <v>0.0005093502146547024</v>
      </c>
      <c r="AT15" s="5">
        <f t="shared" si="35"/>
        <v>1666</v>
      </c>
      <c r="AU15" s="5">
        <f t="shared" si="36"/>
        <v>57623.04921968788</v>
      </c>
      <c r="AV15" s="13">
        <f t="shared" si="37"/>
        <v>0.0004001600640255454</v>
      </c>
    </row>
    <row r="16" spans="1:48" ht="13.5">
      <c r="A16" s="2">
        <f t="shared" si="38"/>
        <v>76800</v>
      </c>
      <c r="B16" s="7">
        <f t="shared" si="3"/>
        <v>0.0256</v>
      </c>
      <c r="C16" s="17">
        <f t="shared" si="0"/>
        <v>63858</v>
      </c>
      <c r="D16" s="3">
        <f>INT($C$1*1000000/$A16*F$2)</f>
        <v>6250</v>
      </c>
      <c r="E16" s="3">
        <f>$C$1*1000000/D16*F$2</f>
        <v>76800</v>
      </c>
      <c r="F16" s="11">
        <f t="shared" si="4"/>
        <v>0</v>
      </c>
      <c r="G16" s="3">
        <f>INT($C$1*1000000/$A16*I$2)</f>
        <v>6875</v>
      </c>
      <c r="H16" s="3">
        <f>$C$1*1000000/G16*I$2</f>
        <v>76800</v>
      </c>
      <c r="I16" s="11">
        <f t="shared" si="5"/>
        <v>0</v>
      </c>
      <c r="J16" s="3">
        <f>INT($C$1*1000000/$A16*L$2)</f>
        <v>7500</v>
      </c>
      <c r="K16" s="3">
        <f>$C$1*1000000/J16*L$2</f>
        <v>76800</v>
      </c>
      <c r="L16" s="11">
        <f t="shared" si="6"/>
        <v>0</v>
      </c>
      <c r="N16" s="7">
        <f t="shared" si="7"/>
        <v>0.0384</v>
      </c>
      <c r="O16" s="17">
        <f t="shared" si="8"/>
        <v>63019</v>
      </c>
      <c r="P16" s="3">
        <f t="shared" si="9"/>
        <v>4166</v>
      </c>
      <c r="Q16" s="3">
        <f t="shared" si="10"/>
        <v>76812.28996639462</v>
      </c>
      <c r="R16" s="11">
        <f t="shared" si="11"/>
        <v>0.00016002560409655864</v>
      </c>
      <c r="S16" s="3">
        <f t="shared" si="12"/>
        <v>4583</v>
      </c>
      <c r="T16" s="3">
        <f t="shared" si="13"/>
        <v>76805.58586078987</v>
      </c>
      <c r="U16" s="11">
        <f t="shared" si="14"/>
        <v>7.273256236817183E-05</v>
      </c>
      <c r="V16" s="3">
        <f t="shared" si="15"/>
        <v>5000</v>
      </c>
      <c r="W16" s="3">
        <f t="shared" si="16"/>
        <v>76800</v>
      </c>
      <c r="X16" s="11">
        <f t="shared" si="17"/>
        <v>0</v>
      </c>
      <c r="Z16" s="7">
        <f t="shared" si="18"/>
        <v>0.1024</v>
      </c>
      <c r="AA16" s="17">
        <f t="shared" si="1"/>
        <v>58825</v>
      </c>
      <c r="AB16" s="3">
        <f t="shared" si="19"/>
        <v>1562</v>
      </c>
      <c r="AC16" s="3">
        <f t="shared" si="20"/>
        <v>76824.58386683738</v>
      </c>
      <c r="AD16" s="11">
        <f t="shared" si="21"/>
        <v>0.0003201024327783575</v>
      </c>
      <c r="AE16" s="3">
        <f t="shared" si="22"/>
        <v>1718</v>
      </c>
      <c r="AF16" s="3">
        <f t="shared" si="23"/>
        <v>76833.52735739232</v>
      </c>
      <c r="AG16" s="11">
        <f t="shared" si="24"/>
        <v>0.00043655413271248555</v>
      </c>
      <c r="AH16" s="3">
        <f t="shared" si="25"/>
        <v>1875</v>
      </c>
      <c r="AI16" s="3">
        <f t="shared" si="26"/>
        <v>76800</v>
      </c>
      <c r="AJ16" s="11">
        <f t="shared" si="27"/>
        <v>0</v>
      </c>
      <c r="AL16" s="7">
        <f t="shared" si="28"/>
        <v>0.1536</v>
      </c>
      <c r="AM16" s="17">
        <f t="shared" si="2"/>
        <v>55469</v>
      </c>
      <c r="AN16" s="3">
        <f t="shared" si="29"/>
        <v>1041</v>
      </c>
      <c r="AO16" s="3">
        <f t="shared" si="30"/>
        <v>76849.18347742555</v>
      </c>
      <c r="AP16" s="11">
        <f t="shared" si="31"/>
        <v>0.0006404098623118415</v>
      </c>
      <c r="AQ16" s="3">
        <f t="shared" si="32"/>
        <v>1145</v>
      </c>
      <c r="AR16" s="3">
        <f t="shared" si="33"/>
        <v>76855.89519650655</v>
      </c>
      <c r="AS16" s="11">
        <f t="shared" si="34"/>
        <v>0.0007278020378456151</v>
      </c>
      <c r="AT16" s="3">
        <f t="shared" si="35"/>
        <v>1250</v>
      </c>
      <c r="AU16" s="3">
        <f t="shared" si="36"/>
        <v>76800</v>
      </c>
      <c r="AV16" s="11">
        <f t="shared" si="37"/>
        <v>0</v>
      </c>
    </row>
    <row r="17" spans="1:48" ht="13.5">
      <c r="A17" s="4">
        <f t="shared" si="38"/>
        <v>115200</v>
      </c>
      <c r="B17" s="9">
        <f t="shared" si="3"/>
        <v>0.0384</v>
      </c>
      <c r="C17" s="18">
        <f t="shared" si="0"/>
        <v>63019</v>
      </c>
      <c r="D17" s="5">
        <f>INT($C$1*1000000/$A17*F$2)</f>
        <v>4166</v>
      </c>
      <c r="E17" s="5">
        <f>$C$1*1000000/D17*F$2</f>
        <v>115218.43494959193</v>
      </c>
      <c r="F17" s="13">
        <f t="shared" si="4"/>
        <v>0.00016002560409655864</v>
      </c>
      <c r="G17" s="5">
        <f>INT($C$1*1000000/$A17*I$2)</f>
        <v>4583</v>
      </c>
      <c r="H17" s="5">
        <f>$C$1*1000000/G17*I$2</f>
        <v>115208.3787911848</v>
      </c>
      <c r="I17" s="13">
        <f t="shared" si="5"/>
        <v>7.273256236817183E-05</v>
      </c>
      <c r="J17" s="5">
        <f>INT($C$1*1000000/$A17*L$2)</f>
        <v>5000</v>
      </c>
      <c r="K17" s="5">
        <f>$C$1*1000000/J17*L$2</f>
        <v>115200</v>
      </c>
      <c r="L17" s="13">
        <f t="shared" si="6"/>
        <v>0</v>
      </c>
      <c r="N17" s="9">
        <f t="shared" si="7"/>
        <v>0.0576</v>
      </c>
      <c r="O17" s="18">
        <f t="shared" si="8"/>
        <v>61761</v>
      </c>
      <c r="P17" s="5">
        <f t="shared" si="9"/>
        <v>2777</v>
      </c>
      <c r="Q17" s="5">
        <f t="shared" si="10"/>
        <v>115232.26503420957</v>
      </c>
      <c r="R17" s="13">
        <f t="shared" si="11"/>
        <v>0.0002800784219580965</v>
      </c>
      <c r="S17" s="5">
        <f t="shared" si="12"/>
        <v>3055</v>
      </c>
      <c r="T17" s="5">
        <f t="shared" si="13"/>
        <v>115220.94926350247</v>
      </c>
      <c r="U17" s="13">
        <f t="shared" si="14"/>
        <v>0.00018185124568104172</v>
      </c>
      <c r="V17" s="5">
        <f t="shared" si="15"/>
        <v>3333</v>
      </c>
      <c r="W17" s="5">
        <f t="shared" si="16"/>
        <v>115211.52115211522</v>
      </c>
      <c r="X17" s="13">
        <f t="shared" si="17"/>
        <v>0.00010001000100023916</v>
      </c>
      <c r="Z17" s="9">
        <f t="shared" si="18"/>
        <v>0.1536</v>
      </c>
      <c r="AA17" s="18">
        <f t="shared" si="1"/>
        <v>55469</v>
      </c>
      <c r="AB17" s="5">
        <f t="shared" si="19"/>
        <v>1041</v>
      </c>
      <c r="AC17" s="5">
        <f t="shared" si="20"/>
        <v>115273.77521613833</v>
      </c>
      <c r="AD17" s="13">
        <f t="shared" si="21"/>
        <v>0.0006404098623118415</v>
      </c>
      <c r="AE17" s="5">
        <f t="shared" si="22"/>
        <v>1145</v>
      </c>
      <c r="AF17" s="5">
        <f t="shared" si="23"/>
        <v>115283.84279475982</v>
      </c>
      <c r="AG17" s="13">
        <f t="shared" si="24"/>
        <v>0.0007278020378456151</v>
      </c>
      <c r="AH17" s="5">
        <f t="shared" si="25"/>
        <v>1250</v>
      </c>
      <c r="AI17" s="5">
        <f t="shared" si="26"/>
        <v>115200</v>
      </c>
      <c r="AJ17" s="13">
        <f t="shared" si="27"/>
        <v>0</v>
      </c>
      <c r="AL17" s="9">
        <f t="shared" si="28"/>
        <v>0.2304</v>
      </c>
      <c r="AM17" s="18">
        <f t="shared" si="2"/>
        <v>50436</v>
      </c>
      <c r="AN17" s="5">
        <f t="shared" si="29"/>
        <v>694</v>
      </c>
      <c r="AO17" s="5">
        <f t="shared" si="30"/>
        <v>115273.77521613833</v>
      </c>
      <c r="AP17" s="13">
        <f t="shared" si="31"/>
        <v>0.0006404098623118415</v>
      </c>
      <c r="AQ17" s="5">
        <f t="shared" si="32"/>
        <v>763</v>
      </c>
      <c r="AR17" s="5">
        <f t="shared" si="33"/>
        <v>115334.20707732634</v>
      </c>
      <c r="AS17" s="13">
        <f t="shared" si="34"/>
        <v>0.0011649919906799866</v>
      </c>
      <c r="AT17" s="5">
        <f t="shared" si="35"/>
        <v>833</v>
      </c>
      <c r="AU17" s="5">
        <f t="shared" si="36"/>
        <v>115246.09843937575</v>
      </c>
      <c r="AV17" s="13">
        <f t="shared" si="37"/>
        <v>0.0004001600640255454</v>
      </c>
    </row>
    <row r="18" spans="1:48" ht="13.5">
      <c r="A18" s="2">
        <f t="shared" si="38"/>
        <v>153600</v>
      </c>
      <c r="B18" s="7">
        <f t="shared" si="3"/>
        <v>0.0512</v>
      </c>
      <c r="C18" s="17">
        <f t="shared" si="0"/>
        <v>62180</v>
      </c>
      <c r="D18" s="3">
        <f>INT($C$1*1000000/$A18*F$2)</f>
        <v>3125</v>
      </c>
      <c r="E18" s="3">
        <f>$C$1*1000000/D18*F$2</f>
        <v>153600</v>
      </c>
      <c r="F18" s="11">
        <f t="shared" si="4"/>
        <v>0</v>
      </c>
      <c r="G18" s="3">
        <f>INT($C$1*1000000/$A18*I$2)</f>
        <v>3437</v>
      </c>
      <c r="H18" s="3">
        <f>$C$1*1000000/G18*I$2</f>
        <v>153622.3450683736</v>
      </c>
      <c r="I18" s="11">
        <f t="shared" si="5"/>
        <v>0.00014547570555722977</v>
      </c>
      <c r="J18" s="3">
        <f>INT($C$1*1000000/$A18*L$2)</f>
        <v>3750</v>
      </c>
      <c r="K18" s="3">
        <f>$C$1*1000000/J18*L$2</f>
        <v>153600</v>
      </c>
      <c r="L18" s="11">
        <f t="shared" si="6"/>
        <v>0</v>
      </c>
      <c r="N18" s="7">
        <f t="shared" si="7"/>
        <v>0.0768</v>
      </c>
      <c r="O18" s="17">
        <f t="shared" si="8"/>
        <v>60502</v>
      </c>
      <c r="P18" s="3">
        <f t="shared" si="9"/>
        <v>2083</v>
      </c>
      <c r="Q18" s="3">
        <f t="shared" si="10"/>
        <v>153624.57993278923</v>
      </c>
      <c r="R18" s="11">
        <f t="shared" si="11"/>
        <v>0.00016002560409655864</v>
      </c>
      <c r="S18" s="3">
        <f t="shared" si="12"/>
        <v>2291</v>
      </c>
      <c r="T18" s="3">
        <f t="shared" si="13"/>
        <v>153644.69663902227</v>
      </c>
      <c r="U18" s="11">
        <f t="shared" si="14"/>
        <v>0.0002909937436346155</v>
      </c>
      <c r="V18" s="3">
        <f t="shared" si="15"/>
        <v>2500</v>
      </c>
      <c r="W18" s="3">
        <f t="shared" si="16"/>
        <v>153600</v>
      </c>
      <c r="X18" s="11">
        <f t="shared" si="17"/>
        <v>0</v>
      </c>
      <c r="Z18" s="7">
        <f t="shared" si="18"/>
        <v>0.2048</v>
      </c>
      <c r="AA18" s="17">
        <f t="shared" si="1"/>
        <v>52114</v>
      </c>
      <c r="AB18" s="3">
        <f t="shared" si="19"/>
        <v>781</v>
      </c>
      <c r="AC18" s="3">
        <f t="shared" si="20"/>
        <v>153649.16773367475</v>
      </c>
      <c r="AD18" s="11">
        <f t="shared" si="21"/>
        <v>0.0003201024327783575</v>
      </c>
      <c r="AE18" s="3">
        <f t="shared" si="22"/>
        <v>859</v>
      </c>
      <c r="AF18" s="3">
        <f t="shared" si="23"/>
        <v>153667.05471478464</v>
      </c>
      <c r="AG18" s="11">
        <f t="shared" si="24"/>
        <v>0.00043655413271248555</v>
      </c>
      <c r="AH18" s="3">
        <f t="shared" si="25"/>
        <v>937</v>
      </c>
      <c r="AI18" s="3">
        <f t="shared" si="26"/>
        <v>153681.96371398077</v>
      </c>
      <c r="AJ18" s="11">
        <f t="shared" si="27"/>
        <v>0.0005336179295623023</v>
      </c>
      <c r="AL18" s="7">
        <f t="shared" si="28"/>
        <v>0.3072</v>
      </c>
      <c r="AM18" s="17">
        <f t="shared" si="2"/>
        <v>45403</v>
      </c>
      <c r="AN18" s="3">
        <f t="shared" si="29"/>
        <v>520</v>
      </c>
      <c r="AO18" s="3">
        <f t="shared" si="30"/>
        <v>153846.15384615384</v>
      </c>
      <c r="AP18" s="11">
        <f t="shared" si="31"/>
        <v>0.0016025641025640969</v>
      </c>
      <c r="AQ18" s="3">
        <f t="shared" si="32"/>
        <v>572</v>
      </c>
      <c r="AR18" s="3">
        <f t="shared" si="33"/>
        <v>153846.15384615384</v>
      </c>
      <c r="AS18" s="11">
        <f t="shared" si="34"/>
        <v>0.0016025641025640969</v>
      </c>
      <c r="AT18" s="3">
        <f t="shared" si="35"/>
        <v>625</v>
      </c>
      <c r="AU18" s="3">
        <f t="shared" si="36"/>
        <v>153600</v>
      </c>
      <c r="AV18" s="11">
        <f t="shared" si="37"/>
        <v>0</v>
      </c>
    </row>
    <row r="19" spans="1:48" ht="13.5">
      <c r="A19" s="4">
        <f t="shared" si="38"/>
        <v>230400</v>
      </c>
      <c r="B19" s="9">
        <f t="shared" si="3"/>
        <v>0.0768</v>
      </c>
      <c r="C19" s="18">
        <f t="shared" si="0"/>
        <v>60502</v>
      </c>
      <c r="D19" s="5">
        <f>INT($C$1*1000000/$A19*F$2)</f>
        <v>2083</v>
      </c>
      <c r="E19" s="5">
        <f>$C$1*1000000/D19*F$2</f>
        <v>230436.86989918386</v>
      </c>
      <c r="F19" s="13">
        <f t="shared" si="4"/>
        <v>0.00016002560409655864</v>
      </c>
      <c r="G19" s="5">
        <f>INT($C$1*1000000/$A19*I$2)</f>
        <v>2291</v>
      </c>
      <c r="H19" s="5">
        <f>$C$1*1000000/G19*I$2</f>
        <v>230467.0449585334</v>
      </c>
      <c r="I19" s="13">
        <f t="shared" si="5"/>
        <v>0.0002909937436346155</v>
      </c>
      <c r="J19" s="5">
        <f>INT($C$1*1000000/$A19*L$2)</f>
        <v>2500</v>
      </c>
      <c r="K19" s="5">
        <f>$C$1*1000000/J19*L$2</f>
        <v>230400</v>
      </c>
      <c r="L19" s="13">
        <f t="shared" si="6"/>
        <v>0</v>
      </c>
      <c r="N19" s="9">
        <f t="shared" si="7"/>
        <v>0.1152</v>
      </c>
      <c r="O19" s="18">
        <f t="shared" si="8"/>
        <v>57986</v>
      </c>
      <c r="P19" s="5">
        <f t="shared" si="9"/>
        <v>1388</v>
      </c>
      <c r="Q19" s="5">
        <f t="shared" si="10"/>
        <v>230547.55043227665</v>
      </c>
      <c r="R19" s="13">
        <f t="shared" si="11"/>
        <v>0.0006404098623118415</v>
      </c>
      <c r="S19" s="5">
        <f t="shared" si="12"/>
        <v>1527</v>
      </c>
      <c r="T19" s="5">
        <f t="shared" si="13"/>
        <v>230517.35428945645</v>
      </c>
      <c r="U19" s="13">
        <f t="shared" si="14"/>
        <v>0.0005093502146547024</v>
      </c>
      <c r="V19" s="5">
        <f t="shared" si="15"/>
        <v>1666</v>
      </c>
      <c r="W19" s="5">
        <f t="shared" si="16"/>
        <v>230492.1968787515</v>
      </c>
      <c r="X19" s="13">
        <f t="shared" si="17"/>
        <v>0.0004001600640255454</v>
      </c>
      <c r="Z19" s="9">
        <f t="shared" si="18"/>
        <v>0.3072</v>
      </c>
      <c r="AA19" s="18">
        <f t="shared" si="1"/>
        <v>45403</v>
      </c>
      <c r="AB19" s="5">
        <f t="shared" si="19"/>
        <v>520</v>
      </c>
      <c r="AC19" s="5">
        <f t="shared" si="20"/>
        <v>230769.23076923078</v>
      </c>
      <c r="AD19" s="13">
        <f t="shared" si="21"/>
        <v>0.0016025641025640969</v>
      </c>
      <c r="AE19" s="5">
        <f t="shared" si="22"/>
        <v>572</v>
      </c>
      <c r="AF19" s="5">
        <f t="shared" si="23"/>
        <v>230769.23076923075</v>
      </c>
      <c r="AG19" s="13">
        <f t="shared" si="24"/>
        <v>0.0016025641025640969</v>
      </c>
      <c r="AH19" s="5">
        <f t="shared" si="25"/>
        <v>625</v>
      </c>
      <c r="AI19" s="5">
        <f t="shared" si="26"/>
        <v>230400</v>
      </c>
      <c r="AJ19" s="13">
        <f t="shared" si="27"/>
        <v>0</v>
      </c>
      <c r="AL19" s="9">
        <f t="shared" si="28"/>
        <v>0.4608</v>
      </c>
      <c r="AM19" s="18">
        <f t="shared" si="2"/>
        <v>35337</v>
      </c>
      <c r="AN19" s="5">
        <f t="shared" si="29"/>
        <v>347</v>
      </c>
      <c r="AO19" s="5">
        <f t="shared" si="30"/>
        <v>230547.55043227665</v>
      </c>
      <c r="AP19" s="13">
        <f t="shared" si="31"/>
        <v>0.0006404098623118415</v>
      </c>
      <c r="AQ19" s="5">
        <f t="shared" si="32"/>
        <v>381</v>
      </c>
      <c r="AR19" s="5">
        <f t="shared" si="33"/>
        <v>230971.12860892387</v>
      </c>
      <c r="AS19" s="13">
        <f t="shared" si="34"/>
        <v>0.0024788568095654995</v>
      </c>
      <c r="AT19" s="5">
        <f t="shared" si="35"/>
        <v>416</v>
      </c>
      <c r="AU19" s="5">
        <f t="shared" si="36"/>
        <v>230769.23076923075</v>
      </c>
      <c r="AV19" s="13">
        <f t="shared" si="37"/>
        <v>0.0016025641025640969</v>
      </c>
    </row>
    <row r="20" spans="1:48" ht="13.5">
      <c r="A20" s="2">
        <f t="shared" si="38"/>
        <v>307200</v>
      </c>
      <c r="B20" s="7">
        <f t="shared" si="3"/>
        <v>0.1024</v>
      </c>
      <c r="C20" s="17">
        <f t="shared" si="0"/>
        <v>58825</v>
      </c>
      <c r="D20" s="3">
        <f>INT($C$1*1000000/$A20*F$2)</f>
        <v>1562</v>
      </c>
      <c r="E20" s="3">
        <f>$C$1*1000000/D20*F$2</f>
        <v>307298.3354673495</v>
      </c>
      <c r="F20" s="11">
        <f t="shared" si="4"/>
        <v>0.0003201024327783575</v>
      </c>
      <c r="G20" s="3">
        <f>INT($C$1*1000000/$A20*I$2)</f>
        <v>1718</v>
      </c>
      <c r="H20" s="3">
        <f>$C$1*1000000/G20*I$2</f>
        <v>307334.1094295693</v>
      </c>
      <c r="I20" s="11">
        <f t="shared" si="5"/>
        <v>0.00043655413271248555</v>
      </c>
      <c r="J20" s="3">
        <f>INT($C$1*1000000/$A20*L$2)</f>
        <v>1875</v>
      </c>
      <c r="K20" s="3">
        <f>$C$1*1000000/J20*L$2</f>
        <v>307200</v>
      </c>
      <c r="L20" s="11">
        <f t="shared" si="6"/>
        <v>0</v>
      </c>
      <c r="N20" s="7">
        <f t="shared" si="7"/>
        <v>0.1536</v>
      </c>
      <c r="O20" s="17">
        <f t="shared" si="8"/>
        <v>55469</v>
      </c>
      <c r="P20" s="3">
        <f t="shared" si="9"/>
        <v>1041</v>
      </c>
      <c r="Q20" s="3">
        <f t="shared" si="10"/>
        <v>307396.7339097022</v>
      </c>
      <c r="R20" s="11">
        <f t="shared" si="11"/>
        <v>0.0006404098623118415</v>
      </c>
      <c r="S20" s="3">
        <f t="shared" si="12"/>
        <v>1145</v>
      </c>
      <c r="T20" s="3">
        <f t="shared" si="13"/>
        <v>307423.5807860262</v>
      </c>
      <c r="U20" s="11">
        <f t="shared" si="14"/>
        <v>0.0007278020378456151</v>
      </c>
      <c r="V20" s="3">
        <f t="shared" si="15"/>
        <v>1250</v>
      </c>
      <c r="W20" s="3">
        <f t="shared" si="16"/>
        <v>307200</v>
      </c>
      <c r="X20" s="11">
        <f t="shared" si="17"/>
        <v>0</v>
      </c>
      <c r="Z20" s="7">
        <f t="shared" si="18"/>
        <v>0.4096</v>
      </c>
      <c r="AA20" s="17">
        <f t="shared" si="1"/>
        <v>38692</v>
      </c>
      <c r="AB20" s="3">
        <f t="shared" si="19"/>
        <v>390</v>
      </c>
      <c r="AC20" s="3">
        <f t="shared" si="20"/>
        <v>307692.3076923077</v>
      </c>
      <c r="AD20" s="11">
        <f t="shared" si="21"/>
        <v>0.0016025641025640969</v>
      </c>
      <c r="AE20" s="3">
        <f t="shared" si="22"/>
        <v>429</v>
      </c>
      <c r="AF20" s="3">
        <f t="shared" si="23"/>
        <v>307692.3076923077</v>
      </c>
      <c r="AG20" s="11">
        <f t="shared" si="24"/>
        <v>0.0016025641025640969</v>
      </c>
      <c r="AH20" s="3">
        <f t="shared" si="25"/>
        <v>468</v>
      </c>
      <c r="AI20" s="3">
        <f t="shared" si="26"/>
        <v>307692.3076923077</v>
      </c>
      <c r="AJ20" s="11">
        <f t="shared" si="27"/>
        <v>0.0016025641025640969</v>
      </c>
      <c r="AL20" s="7">
        <f t="shared" si="28"/>
        <v>0.6144</v>
      </c>
      <c r="AM20" s="17">
        <f t="shared" si="2"/>
        <v>25270</v>
      </c>
      <c r="AN20" s="3">
        <f t="shared" si="29"/>
        <v>260</v>
      </c>
      <c r="AO20" s="3">
        <f t="shared" si="30"/>
        <v>307692.3076923077</v>
      </c>
      <c r="AP20" s="11">
        <f t="shared" si="31"/>
        <v>0.0016025641025640969</v>
      </c>
      <c r="AQ20" s="3">
        <f t="shared" si="32"/>
        <v>286</v>
      </c>
      <c r="AR20" s="3">
        <f t="shared" si="33"/>
        <v>307692.3076923077</v>
      </c>
      <c r="AS20" s="11">
        <f t="shared" si="34"/>
        <v>0.0016025641025640969</v>
      </c>
      <c r="AT20" s="3">
        <f t="shared" si="35"/>
        <v>312</v>
      </c>
      <c r="AU20" s="3">
        <f t="shared" si="36"/>
        <v>307692.3076923077</v>
      </c>
      <c r="AV20" s="11">
        <f t="shared" si="37"/>
        <v>0.0016025641025640969</v>
      </c>
    </row>
    <row r="21" spans="1:48" ht="13.5">
      <c r="A21" s="4">
        <f t="shared" si="38"/>
        <v>460800</v>
      </c>
      <c r="B21" s="9">
        <f t="shared" si="3"/>
        <v>0.1536</v>
      </c>
      <c r="C21" s="18">
        <f t="shared" si="0"/>
        <v>55469</v>
      </c>
      <c r="D21" s="5">
        <f>INT($C$1*1000000/$A21*F$2)</f>
        <v>1041</v>
      </c>
      <c r="E21" s="5">
        <f>$C$1*1000000/D21*F$2</f>
        <v>461095.1008645533</v>
      </c>
      <c r="F21" s="13">
        <f t="shared" si="4"/>
        <v>0.0006404098623118415</v>
      </c>
      <c r="G21" s="5">
        <f>INT($C$1*1000000/$A21*I$2)</f>
        <v>1145</v>
      </c>
      <c r="H21" s="5">
        <f>$C$1*1000000/G21*I$2</f>
        <v>461135.3711790393</v>
      </c>
      <c r="I21" s="13">
        <f t="shared" si="5"/>
        <v>0.0007278020378456151</v>
      </c>
      <c r="J21" s="5">
        <f>INT($C$1*1000000/$A21*L$2)</f>
        <v>1250</v>
      </c>
      <c r="K21" s="5">
        <f>$C$1*1000000/J21*L$2</f>
        <v>460800</v>
      </c>
      <c r="L21" s="13">
        <f t="shared" si="6"/>
        <v>0</v>
      </c>
      <c r="N21" s="9">
        <f t="shared" si="7"/>
        <v>0.2304</v>
      </c>
      <c r="O21" s="18">
        <f t="shared" si="8"/>
        <v>50436</v>
      </c>
      <c r="P21" s="5">
        <f t="shared" si="9"/>
        <v>694</v>
      </c>
      <c r="Q21" s="5">
        <f t="shared" si="10"/>
        <v>461095.1008645533</v>
      </c>
      <c r="R21" s="13">
        <f t="shared" si="11"/>
        <v>0.0006404098623118415</v>
      </c>
      <c r="S21" s="5">
        <f t="shared" si="12"/>
        <v>763</v>
      </c>
      <c r="T21" s="5">
        <f t="shared" si="13"/>
        <v>461336.82830930536</v>
      </c>
      <c r="U21" s="13">
        <f t="shared" si="14"/>
        <v>0.0011649919906799866</v>
      </c>
      <c r="V21" s="5">
        <f t="shared" si="15"/>
        <v>833</v>
      </c>
      <c r="W21" s="5">
        <f t="shared" si="16"/>
        <v>460984.393757503</v>
      </c>
      <c r="X21" s="13">
        <f t="shared" si="17"/>
        <v>0.0004001600640255454</v>
      </c>
      <c r="Z21" s="9">
        <f t="shared" si="18"/>
        <v>0.6144</v>
      </c>
      <c r="AA21" s="18">
        <f t="shared" si="1"/>
        <v>25270</v>
      </c>
      <c r="AB21" s="5">
        <f t="shared" si="19"/>
        <v>260</v>
      </c>
      <c r="AC21" s="5">
        <f t="shared" si="20"/>
        <v>461538.46153846156</v>
      </c>
      <c r="AD21" s="13">
        <f t="shared" si="21"/>
        <v>0.0016025641025640969</v>
      </c>
      <c r="AE21" s="5">
        <f t="shared" si="22"/>
        <v>286</v>
      </c>
      <c r="AF21" s="5">
        <f t="shared" si="23"/>
        <v>461538.4615384615</v>
      </c>
      <c r="AG21" s="13">
        <f t="shared" si="24"/>
        <v>0.0016025641025640969</v>
      </c>
      <c r="AH21" s="5">
        <f t="shared" si="25"/>
        <v>312</v>
      </c>
      <c r="AI21" s="5">
        <f t="shared" si="26"/>
        <v>461538.4615384615</v>
      </c>
      <c r="AJ21" s="13">
        <f t="shared" si="27"/>
        <v>0.0016025641025640969</v>
      </c>
      <c r="AL21" s="9">
        <f t="shared" si="28"/>
        <v>0.9216</v>
      </c>
      <c r="AM21" s="18">
        <f t="shared" si="2"/>
        <v>5138</v>
      </c>
      <c r="AN21" s="5">
        <f t="shared" si="29"/>
        <v>173</v>
      </c>
      <c r="AO21" s="5">
        <f t="shared" si="30"/>
        <v>462427.74566473986</v>
      </c>
      <c r="AP21" s="13">
        <f t="shared" si="31"/>
        <v>0.0035324341682723137</v>
      </c>
      <c r="AQ21" s="5">
        <f t="shared" si="32"/>
        <v>190</v>
      </c>
      <c r="AR21" s="5">
        <f t="shared" si="33"/>
        <v>463157.89473684214</v>
      </c>
      <c r="AS21" s="13">
        <f t="shared" si="34"/>
        <v>0.005116959064327631</v>
      </c>
      <c r="AT21" s="5">
        <f t="shared" si="35"/>
        <v>208</v>
      </c>
      <c r="AU21" s="5">
        <f t="shared" si="36"/>
        <v>461538.4615384615</v>
      </c>
      <c r="AV21" s="13">
        <f t="shared" si="37"/>
        <v>0.0016025641025640969</v>
      </c>
    </row>
    <row r="22" spans="1:48" ht="13.5">
      <c r="A22" s="2">
        <f t="shared" si="38"/>
        <v>614400</v>
      </c>
      <c r="B22" s="7">
        <f t="shared" si="3"/>
        <v>0.2048</v>
      </c>
      <c r="C22" s="17">
        <f t="shared" si="0"/>
        <v>52114</v>
      </c>
      <c r="D22" s="3">
        <f>INT($C$1*1000000/$A22*F$2)</f>
        <v>781</v>
      </c>
      <c r="E22" s="3">
        <f>$C$1*1000000/D22*F$2</f>
        <v>614596.670934699</v>
      </c>
      <c r="F22" s="11">
        <f t="shared" si="4"/>
        <v>0.0003201024327783575</v>
      </c>
      <c r="G22" s="3">
        <f>INT($C$1*1000000/$A22*I$2)</f>
        <v>859</v>
      </c>
      <c r="H22" s="3">
        <f>$C$1*1000000/G22*I$2</f>
        <v>614668.2188591385</v>
      </c>
      <c r="I22" s="11">
        <f t="shared" si="5"/>
        <v>0.00043655413271248555</v>
      </c>
      <c r="J22" s="3">
        <f>INT($C$1*1000000/$A22*L$2)</f>
        <v>937</v>
      </c>
      <c r="K22" s="3">
        <f>$C$1*1000000/J22*L$2</f>
        <v>614727.8548559231</v>
      </c>
      <c r="L22" s="11">
        <f t="shared" si="6"/>
        <v>0.0005336179295623023</v>
      </c>
      <c r="N22" s="7">
        <f t="shared" si="7"/>
        <v>0.3072</v>
      </c>
      <c r="O22" s="17">
        <f t="shared" si="8"/>
        <v>45403</v>
      </c>
      <c r="P22" s="3">
        <f t="shared" si="9"/>
        <v>520</v>
      </c>
      <c r="Q22" s="3">
        <f t="shared" si="10"/>
        <v>615384.6153846154</v>
      </c>
      <c r="R22" s="11">
        <f t="shared" si="11"/>
        <v>0.0016025641025640969</v>
      </c>
      <c r="S22" s="3">
        <f t="shared" si="12"/>
        <v>572</v>
      </c>
      <c r="T22" s="3">
        <f t="shared" si="13"/>
        <v>615384.6153846154</v>
      </c>
      <c r="U22" s="11">
        <f t="shared" si="14"/>
        <v>0.0016025641025640969</v>
      </c>
      <c r="V22" s="3">
        <f t="shared" si="15"/>
        <v>625</v>
      </c>
      <c r="W22" s="3">
        <f t="shared" si="16"/>
        <v>614400</v>
      </c>
      <c r="X22" s="11">
        <f t="shared" si="17"/>
        <v>0</v>
      </c>
      <c r="Z22" s="7">
        <f t="shared" si="18"/>
        <v>0.8192</v>
      </c>
      <c r="AA22" s="17">
        <f t="shared" si="1"/>
        <v>11848</v>
      </c>
      <c r="AB22" s="3">
        <f t="shared" si="19"/>
        <v>195</v>
      </c>
      <c r="AC22" s="3">
        <f t="shared" si="20"/>
        <v>615384.6153846154</v>
      </c>
      <c r="AD22" s="11">
        <f t="shared" si="21"/>
        <v>0.0016025641025640969</v>
      </c>
      <c r="AE22" s="3">
        <f t="shared" si="22"/>
        <v>214</v>
      </c>
      <c r="AF22" s="3">
        <f t="shared" si="23"/>
        <v>616822.4299065421</v>
      </c>
      <c r="AG22" s="11">
        <f t="shared" si="24"/>
        <v>0.003942757009345765</v>
      </c>
      <c r="AH22" s="3">
        <f t="shared" si="25"/>
        <v>234</v>
      </c>
      <c r="AI22" s="3">
        <f t="shared" si="26"/>
        <v>615384.6153846154</v>
      </c>
      <c r="AJ22" s="11">
        <f t="shared" si="27"/>
        <v>0.0016025641025640969</v>
      </c>
      <c r="AL22" s="7">
        <f t="shared" si="28"/>
        <v>1.2288</v>
      </c>
      <c r="AM22" s="17" t="str">
        <f t="shared" si="2"/>
        <v>NG</v>
      </c>
      <c r="AN22" s="3">
        <f t="shared" si="29"/>
        <v>130</v>
      </c>
      <c r="AO22" s="3">
        <f t="shared" si="30"/>
        <v>615384.6153846154</v>
      </c>
      <c r="AP22" s="11" t="str">
        <f t="shared" si="31"/>
        <v>NG</v>
      </c>
      <c r="AQ22" s="3">
        <f t="shared" si="32"/>
        <v>143</v>
      </c>
      <c r="AR22" s="3">
        <f t="shared" si="33"/>
        <v>615384.6153846154</v>
      </c>
      <c r="AS22" s="11" t="str">
        <f t="shared" si="34"/>
        <v>NG</v>
      </c>
      <c r="AT22" s="3">
        <f t="shared" si="35"/>
        <v>156</v>
      </c>
      <c r="AU22" s="3">
        <f t="shared" si="36"/>
        <v>615384.6153846154</v>
      </c>
      <c r="AV22" s="11" t="str">
        <f t="shared" si="37"/>
        <v>NG</v>
      </c>
    </row>
    <row r="23" spans="1:48" ht="13.5">
      <c r="A23" s="4">
        <f t="shared" si="38"/>
        <v>921600</v>
      </c>
      <c r="B23" s="9">
        <f t="shared" si="3"/>
        <v>0.3072</v>
      </c>
      <c r="C23" s="18">
        <f t="shared" si="0"/>
        <v>45403</v>
      </c>
      <c r="D23" s="5">
        <f>INT($C$1*1000000/$A23*F$2)</f>
        <v>520</v>
      </c>
      <c r="E23" s="5">
        <f>$C$1*1000000/D23*F$2</f>
        <v>923076.9230769231</v>
      </c>
      <c r="F23" s="13">
        <f t="shared" si="4"/>
        <v>0.0016025641025640969</v>
      </c>
      <c r="G23" s="5">
        <f>INT($C$1*1000000/$A23*I$2)</f>
        <v>572</v>
      </c>
      <c r="H23" s="5">
        <f>$C$1*1000000/G23*I$2</f>
        <v>923076.923076923</v>
      </c>
      <c r="I23" s="13">
        <f t="shared" si="5"/>
        <v>0.0016025641025640969</v>
      </c>
      <c r="J23" s="5">
        <f>INT($C$1*1000000/$A23*L$2)</f>
        <v>625</v>
      </c>
      <c r="K23" s="5">
        <f>$C$1*1000000/J23*L$2</f>
        <v>921600</v>
      </c>
      <c r="L23" s="13">
        <f t="shared" si="6"/>
        <v>0</v>
      </c>
      <c r="N23" s="9">
        <f t="shared" si="7"/>
        <v>0.4608</v>
      </c>
      <c r="O23" s="18">
        <f t="shared" si="8"/>
        <v>35337</v>
      </c>
      <c r="P23" s="5">
        <f t="shared" si="9"/>
        <v>347</v>
      </c>
      <c r="Q23" s="5">
        <f t="shared" si="10"/>
        <v>922190.2017291066</v>
      </c>
      <c r="R23" s="13">
        <f t="shared" si="11"/>
        <v>0.0006404098623118415</v>
      </c>
      <c r="S23" s="5">
        <f t="shared" si="12"/>
        <v>381</v>
      </c>
      <c r="T23" s="5">
        <f t="shared" si="13"/>
        <v>923884.5144356955</v>
      </c>
      <c r="U23" s="13">
        <f t="shared" si="14"/>
        <v>0.0024788568095654995</v>
      </c>
      <c r="V23" s="5">
        <f t="shared" si="15"/>
        <v>416</v>
      </c>
      <c r="W23" s="5">
        <f t="shared" si="16"/>
        <v>923076.923076923</v>
      </c>
      <c r="X23" s="13">
        <f t="shared" si="17"/>
        <v>0.0016025641025640969</v>
      </c>
      <c r="Z23" s="9">
        <f t="shared" si="18"/>
        <v>1.2288</v>
      </c>
      <c r="AA23" s="18" t="str">
        <f t="shared" si="1"/>
        <v>NG</v>
      </c>
      <c r="AB23" s="5">
        <f t="shared" si="19"/>
        <v>130</v>
      </c>
      <c r="AC23" s="5">
        <f t="shared" si="20"/>
        <v>923076.9230769231</v>
      </c>
      <c r="AD23" s="13" t="str">
        <f t="shared" si="21"/>
        <v>NG</v>
      </c>
      <c r="AE23" s="5">
        <f t="shared" si="22"/>
        <v>143</v>
      </c>
      <c r="AF23" s="5">
        <f t="shared" si="23"/>
        <v>923076.923076923</v>
      </c>
      <c r="AG23" s="13" t="str">
        <f t="shared" si="24"/>
        <v>NG</v>
      </c>
      <c r="AH23" s="5">
        <f t="shared" si="25"/>
        <v>156</v>
      </c>
      <c r="AI23" s="5">
        <f t="shared" si="26"/>
        <v>923076.923076923</v>
      </c>
      <c r="AJ23" s="13" t="str">
        <f t="shared" si="27"/>
        <v>NG</v>
      </c>
      <c r="AL23" s="9">
        <f t="shared" si="28"/>
        <v>1.8432</v>
      </c>
      <c r="AM23" s="18" t="str">
        <f t="shared" si="2"/>
        <v>NG</v>
      </c>
      <c r="AN23" s="5">
        <f t="shared" si="29"/>
        <v>86</v>
      </c>
      <c r="AO23" s="5">
        <f t="shared" si="30"/>
        <v>930232.5581395348</v>
      </c>
      <c r="AP23" s="13" t="str">
        <f t="shared" si="31"/>
        <v>NG</v>
      </c>
      <c r="AQ23" s="5">
        <f t="shared" si="32"/>
        <v>95</v>
      </c>
      <c r="AR23" s="5">
        <f t="shared" si="33"/>
        <v>926315.7894736843</v>
      </c>
      <c r="AS23" s="13" t="str">
        <f t="shared" si="34"/>
        <v>NG</v>
      </c>
      <c r="AT23" s="5">
        <f t="shared" si="35"/>
        <v>104</v>
      </c>
      <c r="AU23" s="5">
        <f t="shared" si="36"/>
        <v>923076.923076923</v>
      </c>
      <c r="AV23" s="13" t="str">
        <f t="shared" si="37"/>
        <v>NG</v>
      </c>
    </row>
    <row r="24" spans="1:48" ht="13.5">
      <c r="A24" s="2">
        <f t="shared" si="38"/>
        <v>1228800</v>
      </c>
      <c r="B24" s="7">
        <f t="shared" si="3"/>
        <v>0.4096</v>
      </c>
      <c r="C24" s="17">
        <f t="shared" si="0"/>
        <v>38692</v>
      </c>
      <c r="D24" s="3">
        <f>INT($C$1*1000000/$A24*F$2)</f>
        <v>390</v>
      </c>
      <c r="E24" s="3">
        <f>$C$1*1000000/D24*F$2</f>
        <v>1230769.2307692308</v>
      </c>
      <c r="F24" s="11">
        <f t="shared" si="4"/>
        <v>0.0016025641025640969</v>
      </c>
      <c r="G24" s="3">
        <f>INT($C$1*1000000/$A24*I$2)</f>
        <v>429</v>
      </c>
      <c r="H24" s="3">
        <f>$C$1*1000000/G24*I$2</f>
        <v>1230769.2307692308</v>
      </c>
      <c r="I24" s="11">
        <f t="shared" si="5"/>
        <v>0.0016025641025640969</v>
      </c>
      <c r="J24" s="3">
        <f>INT($C$1*1000000/$A24*L$2)</f>
        <v>468</v>
      </c>
      <c r="K24" s="3">
        <f>$C$1*1000000/J24*L$2</f>
        <v>1230769.2307692308</v>
      </c>
      <c r="L24" s="11">
        <f t="shared" si="6"/>
        <v>0.0016025641025640969</v>
      </c>
      <c r="N24" s="7">
        <f t="shared" si="7"/>
        <v>0.6144</v>
      </c>
      <c r="O24" s="17">
        <f t="shared" si="8"/>
        <v>25270</v>
      </c>
      <c r="P24" s="3">
        <f t="shared" si="9"/>
        <v>260</v>
      </c>
      <c r="Q24" s="3">
        <f t="shared" si="10"/>
        <v>1230769.2307692308</v>
      </c>
      <c r="R24" s="11">
        <f t="shared" si="11"/>
        <v>0.0016025641025640969</v>
      </c>
      <c r="S24" s="3">
        <f t="shared" si="12"/>
        <v>286</v>
      </c>
      <c r="T24" s="3">
        <f t="shared" si="13"/>
        <v>1230769.2307692308</v>
      </c>
      <c r="U24" s="11">
        <f t="shared" si="14"/>
        <v>0.0016025641025640969</v>
      </c>
      <c r="V24" s="3">
        <f t="shared" si="15"/>
        <v>312</v>
      </c>
      <c r="W24" s="3">
        <f t="shared" si="16"/>
        <v>1230769.2307692308</v>
      </c>
      <c r="X24" s="11">
        <f t="shared" si="17"/>
        <v>0.0016025641025640969</v>
      </c>
      <c r="Z24" s="7">
        <f t="shared" si="18"/>
        <v>1.6384</v>
      </c>
      <c r="AA24" s="17" t="str">
        <f t="shared" si="1"/>
        <v>NG</v>
      </c>
      <c r="AB24" s="3">
        <f t="shared" si="19"/>
        <v>97</v>
      </c>
      <c r="AC24" s="3">
        <f t="shared" si="20"/>
        <v>1237113.4020618557</v>
      </c>
      <c r="AD24" s="11" t="str">
        <f t="shared" si="21"/>
        <v>NG</v>
      </c>
      <c r="AE24" s="3">
        <f t="shared" si="22"/>
        <v>107</v>
      </c>
      <c r="AF24" s="3">
        <f t="shared" si="23"/>
        <v>1233644.8598130841</v>
      </c>
      <c r="AG24" s="11" t="str">
        <f t="shared" si="24"/>
        <v>NG</v>
      </c>
      <c r="AH24" s="3">
        <f t="shared" si="25"/>
        <v>117</v>
      </c>
      <c r="AI24" s="3">
        <f t="shared" si="26"/>
        <v>1230769.2307692308</v>
      </c>
      <c r="AJ24" s="11" t="str">
        <f t="shared" si="27"/>
        <v>NG</v>
      </c>
      <c r="AL24" s="7">
        <f t="shared" si="28"/>
        <v>2.4576</v>
      </c>
      <c r="AM24" s="17" t="str">
        <f t="shared" si="2"/>
        <v>NG</v>
      </c>
      <c r="AN24" s="3">
        <f t="shared" si="29"/>
        <v>65</v>
      </c>
      <c r="AO24" s="3">
        <f t="shared" si="30"/>
        <v>1230769.2307692308</v>
      </c>
      <c r="AP24" s="11" t="str">
        <f t="shared" si="31"/>
        <v>NG</v>
      </c>
      <c r="AQ24" s="3">
        <f t="shared" si="32"/>
        <v>71</v>
      </c>
      <c r="AR24" s="3">
        <f t="shared" si="33"/>
        <v>1239436.61971831</v>
      </c>
      <c r="AS24" s="11" t="str">
        <f t="shared" si="34"/>
        <v>NG</v>
      </c>
      <c r="AT24" s="3">
        <f t="shared" si="35"/>
        <v>78</v>
      </c>
      <c r="AU24" s="3">
        <f t="shared" si="36"/>
        <v>1230769.2307692308</v>
      </c>
      <c r="AV24" s="11" t="str">
        <f t="shared" si="37"/>
        <v>NG</v>
      </c>
    </row>
    <row r="25" spans="1:48" ht="13.5">
      <c r="A25" s="4">
        <f t="shared" si="38"/>
        <v>1843200</v>
      </c>
      <c r="B25" s="9">
        <f t="shared" si="3"/>
        <v>0.6144</v>
      </c>
      <c r="C25" s="18">
        <f t="shared" si="0"/>
        <v>25270</v>
      </c>
      <c r="D25" s="5">
        <f>INT($C$1*1000000/$A25*F$2)</f>
        <v>260</v>
      </c>
      <c r="E25" s="5">
        <f>$C$1*1000000/D25*F$2</f>
        <v>1846153.8461538462</v>
      </c>
      <c r="F25" s="13">
        <f t="shared" si="4"/>
        <v>0.0016025641025640969</v>
      </c>
      <c r="G25" s="5">
        <f>INT($C$1*1000000/$A25*I$2)</f>
        <v>286</v>
      </c>
      <c r="H25" s="5">
        <f>$C$1*1000000/G25*I$2</f>
        <v>1846153.846153846</v>
      </c>
      <c r="I25" s="13">
        <f t="shared" si="5"/>
        <v>0.0016025641025640969</v>
      </c>
      <c r="J25" s="5">
        <f>INT($C$1*1000000/$A25*L$2)</f>
        <v>312</v>
      </c>
      <c r="K25" s="5">
        <f>$C$1*1000000/J25*L$2</f>
        <v>1846153.846153846</v>
      </c>
      <c r="L25" s="13">
        <f t="shared" si="6"/>
        <v>0.0016025641025640969</v>
      </c>
      <c r="N25" s="9">
        <f t="shared" si="7"/>
        <v>0.9216</v>
      </c>
      <c r="O25" s="18">
        <f t="shared" si="8"/>
        <v>5138</v>
      </c>
      <c r="P25" s="5">
        <f t="shared" si="9"/>
        <v>173</v>
      </c>
      <c r="Q25" s="5">
        <f t="shared" si="10"/>
        <v>1849710.9826589595</v>
      </c>
      <c r="R25" s="13">
        <f t="shared" si="11"/>
        <v>0.0035324341682723137</v>
      </c>
      <c r="S25" s="5">
        <f t="shared" si="12"/>
        <v>190</v>
      </c>
      <c r="T25" s="5">
        <f t="shared" si="13"/>
        <v>1852631.5789473685</v>
      </c>
      <c r="U25" s="13">
        <f t="shared" si="14"/>
        <v>0.005116959064327631</v>
      </c>
      <c r="V25" s="5">
        <f t="shared" si="15"/>
        <v>208</v>
      </c>
      <c r="W25" s="5">
        <f t="shared" si="16"/>
        <v>1846153.846153846</v>
      </c>
      <c r="X25" s="13">
        <f t="shared" si="17"/>
        <v>0.0016025641025640969</v>
      </c>
      <c r="Z25" s="9">
        <f t="shared" si="18"/>
        <v>2.4576</v>
      </c>
      <c r="AA25" s="18" t="str">
        <f t="shared" si="1"/>
        <v>NG</v>
      </c>
      <c r="AB25" s="5">
        <f t="shared" si="19"/>
        <v>65</v>
      </c>
      <c r="AC25" s="5">
        <f t="shared" si="20"/>
        <v>1846153.8461538462</v>
      </c>
      <c r="AD25" s="13" t="str">
        <f t="shared" si="21"/>
        <v>NG</v>
      </c>
      <c r="AE25" s="5">
        <f t="shared" si="22"/>
        <v>71</v>
      </c>
      <c r="AF25" s="5">
        <f t="shared" si="23"/>
        <v>1859154.9295774647</v>
      </c>
      <c r="AG25" s="13" t="str">
        <f t="shared" si="24"/>
        <v>NG</v>
      </c>
      <c r="AH25" s="5">
        <f t="shared" si="25"/>
        <v>78</v>
      </c>
      <c r="AI25" s="5">
        <f t="shared" si="26"/>
        <v>1846153.846153846</v>
      </c>
      <c r="AJ25" s="13" t="str">
        <f t="shared" si="27"/>
        <v>NG</v>
      </c>
      <c r="AL25" s="9">
        <f t="shared" si="28"/>
        <v>3.6864</v>
      </c>
      <c r="AM25" s="18" t="str">
        <f t="shared" si="2"/>
        <v>NG</v>
      </c>
      <c r="AN25" s="5">
        <f t="shared" si="29"/>
        <v>43</v>
      </c>
      <c r="AO25" s="5">
        <f t="shared" si="30"/>
        <v>1860465.1162790696</v>
      </c>
      <c r="AP25" s="13" t="str">
        <f t="shared" si="31"/>
        <v>NG</v>
      </c>
      <c r="AQ25" s="5">
        <f t="shared" si="32"/>
        <v>47</v>
      </c>
      <c r="AR25" s="5">
        <f t="shared" si="33"/>
        <v>1872340.4255319147</v>
      </c>
      <c r="AS25" s="13" t="str">
        <f t="shared" si="34"/>
        <v>NG</v>
      </c>
      <c r="AT25" s="5">
        <f t="shared" si="35"/>
        <v>52</v>
      </c>
      <c r="AU25" s="5">
        <f t="shared" si="36"/>
        <v>1846153.846153846</v>
      </c>
      <c r="AV25" s="13" t="str">
        <f t="shared" si="37"/>
        <v>NG</v>
      </c>
    </row>
    <row r="26" spans="1:48" ht="13.5">
      <c r="A26" s="2">
        <f t="shared" si="38"/>
        <v>2457600</v>
      </c>
      <c r="B26" s="7">
        <f t="shared" si="3"/>
        <v>0.8192</v>
      </c>
      <c r="C26" s="17">
        <f t="shared" si="0"/>
        <v>11848</v>
      </c>
      <c r="D26" s="3">
        <f>INT($C$1*1000000/$A26*F$2)</f>
        <v>195</v>
      </c>
      <c r="E26" s="3">
        <f>$C$1*1000000/D26*F$2</f>
        <v>2461538.4615384615</v>
      </c>
      <c r="F26" s="11">
        <f t="shared" si="4"/>
        <v>0.0016025641025640969</v>
      </c>
      <c r="G26" s="3">
        <f>INT($C$1*1000000/$A26*I$2)</f>
        <v>214</v>
      </c>
      <c r="H26" s="3">
        <f>$C$1*1000000/G26*I$2</f>
        <v>2467289.7196261683</v>
      </c>
      <c r="I26" s="11">
        <f t="shared" si="5"/>
        <v>0.003942757009345765</v>
      </c>
      <c r="J26" s="3">
        <f>INT($C$1*1000000/$A26*L$2)</f>
        <v>234</v>
      </c>
      <c r="K26" s="3">
        <f>$C$1*1000000/J26*L$2</f>
        <v>2461538.4615384615</v>
      </c>
      <c r="L26" s="11">
        <f t="shared" si="6"/>
        <v>0.0016025641025640969</v>
      </c>
      <c r="N26" s="7">
        <f t="shared" si="7"/>
        <v>1.2288</v>
      </c>
      <c r="O26" s="17" t="str">
        <f t="shared" si="8"/>
        <v>NG</v>
      </c>
      <c r="P26" s="3">
        <f t="shared" si="9"/>
        <v>130</v>
      </c>
      <c r="Q26" s="3">
        <f t="shared" si="10"/>
        <v>2461538.4615384615</v>
      </c>
      <c r="R26" s="11" t="str">
        <f t="shared" si="11"/>
        <v>NG</v>
      </c>
      <c r="S26" s="3">
        <f t="shared" si="12"/>
        <v>143</v>
      </c>
      <c r="T26" s="3">
        <f t="shared" si="13"/>
        <v>2461538.4615384615</v>
      </c>
      <c r="U26" s="11" t="str">
        <f t="shared" si="14"/>
        <v>NG</v>
      </c>
      <c r="V26" s="3">
        <f t="shared" si="15"/>
        <v>156</v>
      </c>
      <c r="W26" s="3">
        <f t="shared" si="16"/>
        <v>2461538.4615384615</v>
      </c>
      <c r="X26" s="11" t="str">
        <f t="shared" si="17"/>
        <v>NG</v>
      </c>
      <c r="Z26" s="7">
        <f t="shared" si="18"/>
        <v>3.2768</v>
      </c>
      <c r="AA26" s="17" t="str">
        <f t="shared" si="1"/>
        <v>NG</v>
      </c>
      <c r="AB26" s="3">
        <f t="shared" si="19"/>
        <v>48</v>
      </c>
      <c r="AC26" s="3">
        <f t="shared" si="20"/>
        <v>2500000</v>
      </c>
      <c r="AD26" s="11" t="str">
        <f t="shared" si="21"/>
        <v>NG</v>
      </c>
      <c r="AE26" s="3">
        <f t="shared" si="22"/>
        <v>53</v>
      </c>
      <c r="AF26" s="3">
        <f t="shared" si="23"/>
        <v>2490566.037735849</v>
      </c>
      <c r="AG26" s="11" t="str">
        <f t="shared" si="24"/>
        <v>NG</v>
      </c>
      <c r="AH26" s="3">
        <f t="shared" si="25"/>
        <v>58</v>
      </c>
      <c r="AI26" s="3">
        <f t="shared" si="26"/>
        <v>2482758.620689655</v>
      </c>
      <c r="AJ26" s="11" t="str">
        <f t="shared" si="27"/>
        <v>NG</v>
      </c>
      <c r="AL26" s="7">
        <f t="shared" si="28"/>
        <v>4.9152</v>
      </c>
      <c r="AM26" s="17" t="str">
        <f t="shared" si="2"/>
        <v>NG</v>
      </c>
      <c r="AN26" s="3">
        <f t="shared" si="29"/>
        <v>32</v>
      </c>
      <c r="AO26" s="3">
        <f t="shared" si="30"/>
        <v>2500000</v>
      </c>
      <c r="AP26" s="11" t="str">
        <f t="shared" si="31"/>
        <v>NG</v>
      </c>
      <c r="AQ26" s="3">
        <f t="shared" si="32"/>
        <v>35</v>
      </c>
      <c r="AR26" s="3">
        <f t="shared" si="33"/>
        <v>2514285.7142857146</v>
      </c>
      <c r="AS26" s="11" t="str">
        <f t="shared" si="34"/>
        <v>NG</v>
      </c>
      <c r="AT26" s="3">
        <f t="shared" si="35"/>
        <v>39</v>
      </c>
      <c r="AU26" s="3">
        <f t="shared" si="36"/>
        <v>2461538.4615384615</v>
      </c>
      <c r="AV26" s="11" t="str">
        <f t="shared" si="37"/>
        <v>NG</v>
      </c>
    </row>
    <row r="27" spans="1:48" ht="13.5">
      <c r="A27" s="4">
        <f>A25*2</f>
        <v>3686400</v>
      </c>
      <c r="B27" s="9">
        <f t="shared" si="3"/>
        <v>1.2288</v>
      </c>
      <c r="C27" s="18" t="str">
        <f t="shared" si="0"/>
        <v>NG</v>
      </c>
      <c r="D27" s="5">
        <f>INT($C$1*1000000/$A27*F$2)</f>
        <v>130</v>
      </c>
      <c r="E27" s="5">
        <f>$C$1*1000000/D27*F$2</f>
        <v>3692307.6923076925</v>
      </c>
      <c r="F27" s="13" t="str">
        <f t="shared" si="4"/>
        <v>NG</v>
      </c>
      <c r="G27" s="5">
        <f>INT($C$1*1000000/$A27*I$2)</f>
        <v>143</v>
      </c>
      <c r="H27" s="5">
        <f>$C$1*1000000/G27*I$2</f>
        <v>3692307.692307692</v>
      </c>
      <c r="I27" s="13" t="str">
        <f t="shared" si="5"/>
        <v>NG</v>
      </c>
      <c r="J27" s="5">
        <f>INT($C$1*1000000/$A27*L$2)</f>
        <v>156</v>
      </c>
      <c r="K27" s="5">
        <f>$C$1*1000000/J27*L$2</f>
        <v>3692307.692307692</v>
      </c>
      <c r="L27" s="13" t="str">
        <f t="shared" si="6"/>
        <v>NG</v>
      </c>
      <c r="N27" s="9">
        <f t="shared" si="7"/>
        <v>1.8432</v>
      </c>
      <c r="O27" s="18" t="str">
        <f t="shared" si="8"/>
        <v>NG</v>
      </c>
      <c r="P27" s="5">
        <f t="shared" si="9"/>
        <v>86</v>
      </c>
      <c r="Q27" s="5">
        <f t="shared" si="10"/>
        <v>3720930.232558139</v>
      </c>
      <c r="R27" s="13" t="str">
        <f t="shared" si="11"/>
        <v>NG</v>
      </c>
      <c r="S27" s="5">
        <f t="shared" si="12"/>
        <v>95</v>
      </c>
      <c r="T27" s="5">
        <f t="shared" si="13"/>
        <v>3705263.157894737</v>
      </c>
      <c r="U27" s="13" t="str">
        <f t="shared" si="14"/>
        <v>NG</v>
      </c>
      <c r="V27" s="5">
        <f t="shared" si="15"/>
        <v>104</v>
      </c>
      <c r="W27" s="5">
        <f t="shared" si="16"/>
        <v>3692307.692307692</v>
      </c>
      <c r="X27" s="13" t="str">
        <f t="shared" si="17"/>
        <v>NG</v>
      </c>
      <c r="Z27" s="9">
        <f t="shared" si="18"/>
        <v>4.9152</v>
      </c>
      <c r="AA27" s="18" t="str">
        <f t="shared" si="1"/>
        <v>NG</v>
      </c>
      <c r="AB27" s="5">
        <f t="shared" si="19"/>
        <v>32</v>
      </c>
      <c r="AC27" s="5">
        <f t="shared" si="20"/>
        <v>3750000</v>
      </c>
      <c r="AD27" s="13" t="str">
        <f t="shared" si="21"/>
        <v>NG</v>
      </c>
      <c r="AE27" s="5">
        <f t="shared" si="22"/>
        <v>35</v>
      </c>
      <c r="AF27" s="5">
        <f t="shared" si="23"/>
        <v>3771428.5714285714</v>
      </c>
      <c r="AG27" s="13" t="str">
        <f t="shared" si="24"/>
        <v>NG</v>
      </c>
      <c r="AH27" s="5">
        <f t="shared" si="25"/>
        <v>39</v>
      </c>
      <c r="AI27" s="5">
        <f t="shared" si="26"/>
        <v>3692307.692307692</v>
      </c>
      <c r="AJ27" s="13" t="str">
        <f t="shared" si="27"/>
        <v>NG</v>
      </c>
      <c r="AL27" s="9">
        <f t="shared" si="28"/>
        <v>7.3728</v>
      </c>
      <c r="AM27" s="18" t="str">
        <f t="shared" si="2"/>
        <v>NG</v>
      </c>
      <c r="AN27" s="5">
        <f t="shared" si="29"/>
        <v>21</v>
      </c>
      <c r="AO27" s="5">
        <f t="shared" si="30"/>
        <v>3809523.8095238097</v>
      </c>
      <c r="AP27" s="13" t="str">
        <f t="shared" si="31"/>
        <v>NG</v>
      </c>
      <c r="AQ27" s="5">
        <f t="shared" si="32"/>
        <v>23</v>
      </c>
      <c r="AR27" s="5">
        <f t="shared" si="33"/>
        <v>3826086.9565217393</v>
      </c>
      <c r="AS27" s="13" t="str">
        <f t="shared" si="34"/>
        <v>NG</v>
      </c>
      <c r="AT27" s="5">
        <f t="shared" si="35"/>
        <v>26</v>
      </c>
      <c r="AU27" s="5">
        <f t="shared" si="36"/>
        <v>3692307.692307692</v>
      </c>
      <c r="AV27" s="13" t="str">
        <f t="shared" si="37"/>
        <v>NG</v>
      </c>
    </row>
    <row r="28" spans="1:48" ht="13.5">
      <c r="A28" s="2">
        <f>A26*2</f>
        <v>4915200</v>
      </c>
      <c r="B28" s="7">
        <f t="shared" si="3"/>
        <v>1.6384</v>
      </c>
      <c r="C28" s="17" t="str">
        <f t="shared" si="0"/>
        <v>NG</v>
      </c>
      <c r="D28" s="3">
        <f>INT($C$1*1000000/$A28*F$2)</f>
        <v>97</v>
      </c>
      <c r="E28" s="3">
        <f>$C$1*1000000/D28*F$2</f>
        <v>4948453.608247423</v>
      </c>
      <c r="F28" s="11" t="str">
        <f t="shared" si="4"/>
        <v>NG</v>
      </c>
      <c r="G28" s="3">
        <f>INT($C$1*1000000/$A28*I$2)</f>
        <v>107</v>
      </c>
      <c r="H28" s="3">
        <f>$C$1*1000000/G28*I$2</f>
        <v>4934579.4392523365</v>
      </c>
      <c r="I28" s="11" t="str">
        <f t="shared" si="5"/>
        <v>NG</v>
      </c>
      <c r="J28" s="3">
        <f>INT($C$1*1000000/$A28*L$2)</f>
        <v>117</v>
      </c>
      <c r="K28" s="3">
        <f>$C$1*1000000/J28*L$2</f>
        <v>4923076.923076923</v>
      </c>
      <c r="L28" s="11" t="str">
        <f t="shared" si="6"/>
        <v>NG</v>
      </c>
      <c r="N28" s="7">
        <f t="shared" si="7"/>
        <v>2.4576</v>
      </c>
      <c r="O28" s="17" t="str">
        <f t="shared" si="8"/>
        <v>NG</v>
      </c>
      <c r="P28" s="3">
        <f t="shared" si="9"/>
        <v>65</v>
      </c>
      <c r="Q28" s="3">
        <f t="shared" si="10"/>
        <v>4923076.923076923</v>
      </c>
      <c r="R28" s="11" t="str">
        <f t="shared" si="11"/>
        <v>NG</v>
      </c>
      <c r="S28" s="3">
        <f t="shared" si="12"/>
        <v>71</v>
      </c>
      <c r="T28" s="3">
        <f t="shared" si="13"/>
        <v>4957746.47887324</v>
      </c>
      <c r="U28" s="11" t="str">
        <f t="shared" si="14"/>
        <v>NG</v>
      </c>
      <c r="V28" s="3">
        <f t="shared" si="15"/>
        <v>78</v>
      </c>
      <c r="W28" s="3">
        <f t="shared" si="16"/>
        <v>4923076.923076923</v>
      </c>
      <c r="X28" s="11" t="str">
        <f t="shared" si="17"/>
        <v>NG</v>
      </c>
      <c r="Z28" s="7">
        <f t="shared" si="18"/>
        <v>6.5536</v>
      </c>
      <c r="AA28" s="17" t="str">
        <f t="shared" si="1"/>
        <v>NG</v>
      </c>
      <c r="AB28" s="3">
        <f t="shared" si="19"/>
        <v>24</v>
      </c>
      <c r="AC28" s="3">
        <f t="shared" si="20"/>
        <v>5000000</v>
      </c>
      <c r="AD28" s="11" t="str">
        <f t="shared" si="21"/>
        <v>NG</v>
      </c>
      <c r="AE28" s="3">
        <f t="shared" si="22"/>
        <v>26</v>
      </c>
      <c r="AF28" s="3">
        <f t="shared" si="23"/>
        <v>5076923.076923077</v>
      </c>
      <c r="AG28" s="11" t="str">
        <f t="shared" si="24"/>
        <v>NG</v>
      </c>
      <c r="AH28" s="3">
        <f t="shared" si="25"/>
        <v>29</v>
      </c>
      <c r="AI28" s="3">
        <f t="shared" si="26"/>
        <v>4965517.24137931</v>
      </c>
      <c r="AJ28" s="11" t="str">
        <f t="shared" si="27"/>
        <v>NG</v>
      </c>
      <c r="AL28" s="7">
        <f t="shared" si="28"/>
        <v>9.8304</v>
      </c>
      <c r="AM28" s="17" t="str">
        <f t="shared" si="2"/>
        <v>NG</v>
      </c>
      <c r="AN28" s="3">
        <f t="shared" si="29"/>
        <v>16</v>
      </c>
      <c r="AO28" s="3">
        <f t="shared" si="30"/>
        <v>5000000</v>
      </c>
      <c r="AP28" s="11" t="str">
        <f t="shared" si="31"/>
        <v>NG</v>
      </c>
      <c r="AQ28" s="3">
        <f t="shared" si="32"/>
        <v>17</v>
      </c>
      <c r="AR28" s="3">
        <f t="shared" si="33"/>
        <v>5176470.588235294</v>
      </c>
      <c r="AS28" s="11" t="str">
        <f t="shared" si="34"/>
        <v>NG</v>
      </c>
      <c r="AT28" s="3">
        <f t="shared" si="35"/>
        <v>19</v>
      </c>
      <c r="AU28" s="3">
        <f t="shared" si="36"/>
        <v>5052631.578947368</v>
      </c>
      <c r="AV28" s="11" t="str">
        <f t="shared" si="37"/>
        <v>NG</v>
      </c>
    </row>
    <row r="29" spans="1:48" ht="13.5">
      <c r="A29" s="4">
        <f t="shared" si="38"/>
        <v>7372800</v>
      </c>
      <c r="B29" s="9">
        <f t="shared" si="3"/>
        <v>2.4576</v>
      </c>
      <c r="C29" s="18" t="str">
        <f t="shared" si="0"/>
        <v>NG</v>
      </c>
      <c r="D29" s="5">
        <f>INT($C$1*1000000/$A29*F$2)</f>
        <v>65</v>
      </c>
      <c r="E29" s="5">
        <f>$C$1*1000000/D29*F$2</f>
        <v>7384615.384615385</v>
      </c>
      <c r="F29" s="13" t="str">
        <f t="shared" si="4"/>
        <v>NG</v>
      </c>
      <c r="G29" s="5">
        <f>INT($C$1*1000000/$A29*I$2)</f>
        <v>71</v>
      </c>
      <c r="H29" s="5">
        <f>$C$1*1000000/G29*I$2</f>
        <v>7436619.718309859</v>
      </c>
      <c r="I29" s="13" t="str">
        <f t="shared" si="5"/>
        <v>NG</v>
      </c>
      <c r="J29" s="5">
        <f>INT($C$1*1000000/$A29*L$2)</f>
        <v>78</v>
      </c>
      <c r="K29" s="5">
        <f>$C$1*1000000/J29*L$2</f>
        <v>7384615.384615384</v>
      </c>
      <c r="L29" s="13" t="str">
        <f t="shared" si="6"/>
        <v>NG</v>
      </c>
      <c r="N29" s="9">
        <f t="shared" si="7"/>
        <v>3.6864</v>
      </c>
      <c r="O29" s="18" t="str">
        <f t="shared" si="8"/>
        <v>NG</v>
      </c>
      <c r="P29" s="5">
        <f t="shared" si="9"/>
        <v>43</v>
      </c>
      <c r="Q29" s="5">
        <f t="shared" si="10"/>
        <v>7441860.465116278</v>
      </c>
      <c r="R29" s="13" t="str">
        <f t="shared" si="11"/>
        <v>NG</v>
      </c>
      <c r="S29" s="5">
        <f t="shared" si="12"/>
        <v>47</v>
      </c>
      <c r="T29" s="5">
        <f t="shared" si="13"/>
        <v>7489361.702127659</v>
      </c>
      <c r="U29" s="13" t="str">
        <f t="shared" si="14"/>
        <v>NG</v>
      </c>
      <c r="V29" s="5">
        <f t="shared" si="15"/>
        <v>52</v>
      </c>
      <c r="W29" s="5">
        <f t="shared" si="16"/>
        <v>7384615.384615384</v>
      </c>
      <c r="X29" s="13" t="str">
        <f t="shared" si="17"/>
        <v>NG</v>
      </c>
      <c r="Z29" s="9">
        <f t="shared" si="18"/>
        <v>9.8304</v>
      </c>
      <c r="AA29" s="18" t="str">
        <f t="shared" si="1"/>
        <v>NG</v>
      </c>
      <c r="AB29" s="5">
        <f t="shared" si="19"/>
        <v>16</v>
      </c>
      <c r="AC29" s="5">
        <f t="shared" si="20"/>
        <v>7500000</v>
      </c>
      <c r="AD29" s="13" t="str">
        <f t="shared" si="21"/>
        <v>NG</v>
      </c>
      <c r="AE29" s="5">
        <f t="shared" si="22"/>
        <v>17</v>
      </c>
      <c r="AF29" s="5">
        <f t="shared" si="23"/>
        <v>7764705.882352942</v>
      </c>
      <c r="AG29" s="13" t="str">
        <f t="shared" si="24"/>
        <v>NG</v>
      </c>
      <c r="AH29" s="5">
        <f t="shared" si="25"/>
        <v>19</v>
      </c>
      <c r="AI29" s="5">
        <f t="shared" si="26"/>
        <v>7578947.368421052</v>
      </c>
      <c r="AJ29" s="13" t="str">
        <f t="shared" si="27"/>
        <v>NG</v>
      </c>
      <c r="AL29" s="9">
        <f t="shared" si="28"/>
        <v>14.7456</v>
      </c>
      <c r="AM29" s="18" t="str">
        <f t="shared" si="2"/>
        <v>NG</v>
      </c>
      <c r="AN29" s="5">
        <f t="shared" si="29"/>
        <v>10</v>
      </c>
      <c r="AO29" s="5">
        <f t="shared" si="30"/>
        <v>8000000</v>
      </c>
      <c r="AP29" s="13" t="str">
        <f t="shared" si="31"/>
        <v>NG</v>
      </c>
      <c r="AQ29" s="5">
        <f t="shared" si="32"/>
        <v>11</v>
      </c>
      <c r="AR29" s="5">
        <f t="shared" si="33"/>
        <v>8000000</v>
      </c>
      <c r="AS29" s="13" t="str">
        <f t="shared" si="34"/>
        <v>NG</v>
      </c>
      <c r="AT29" s="5">
        <f t="shared" si="35"/>
        <v>13</v>
      </c>
      <c r="AU29" s="5">
        <f t="shared" si="36"/>
        <v>7384615.384615384</v>
      </c>
      <c r="AV29" s="13" t="str">
        <f t="shared" si="37"/>
        <v>NG</v>
      </c>
    </row>
    <row r="30" spans="1:48" ht="13.5">
      <c r="A30" s="2">
        <f t="shared" si="38"/>
        <v>9830400</v>
      </c>
      <c r="B30" s="7">
        <f t="shared" si="3"/>
        <v>3.2768</v>
      </c>
      <c r="C30" s="17" t="str">
        <f t="shared" si="0"/>
        <v>NG</v>
      </c>
      <c r="D30" s="3">
        <f>INT($C$1*1000000/$A30*F$2)</f>
        <v>48</v>
      </c>
      <c r="E30" s="3">
        <f>$C$1*1000000/D30*F$2</f>
        <v>10000000</v>
      </c>
      <c r="F30" s="11" t="str">
        <f t="shared" si="4"/>
        <v>NG</v>
      </c>
      <c r="G30" s="3">
        <f>INT($C$1*1000000/$A30*I$2)</f>
        <v>53</v>
      </c>
      <c r="H30" s="3">
        <f>$C$1*1000000/G30*I$2</f>
        <v>9962264.150943397</v>
      </c>
      <c r="I30" s="11" t="str">
        <f t="shared" si="5"/>
        <v>NG</v>
      </c>
      <c r="J30" s="3">
        <f>INT($C$1*1000000/$A30*L$2)</f>
        <v>58</v>
      </c>
      <c r="K30" s="3">
        <f>$C$1*1000000/J30*L$2</f>
        <v>9931034.48275862</v>
      </c>
      <c r="L30" s="11" t="str">
        <f t="shared" si="6"/>
        <v>NG</v>
      </c>
      <c r="N30" s="7">
        <f t="shared" si="7"/>
        <v>4.9152</v>
      </c>
      <c r="O30" s="17" t="str">
        <f t="shared" si="8"/>
        <v>NG</v>
      </c>
      <c r="P30" s="3">
        <f t="shared" si="9"/>
        <v>32</v>
      </c>
      <c r="Q30" s="3">
        <f t="shared" si="10"/>
        <v>10000000</v>
      </c>
      <c r="R30" s="11" t="str">
        <f t="shared" si="11"/>
        <v>NG</v>
      </c>
      <c r="S30" s="3">
        <f t="shared" si="12"/>
        <v>35</v>
      </c>
      <c r="T30" s="3">
        <f t="shared" si="13"/>
        <v>10057142.857142858</v>
      </c>
      <c r="U30" s="11" t="str">
        <f t="shared" si="14"/>
        <v>NG</v>
      </c>
      <c r="V30" s="3">
        <f t="shared" si="15"/>
        <v>39</v>
      </c>
      <c r="W30" s="3">
        <f t="shared" si="16"/>
        <v>9846153.846153846</v>
      </c>
      <c r="X30" s="11" t="str">
        <f t="shared" si="17"/>
        <v>NG</v>
      </c>
      <c r="Z30" s="7">
        <f t="shared" si="18"/>
        <v>13.1072</v>
      </c>
      <c r="AA30" s="17" t="str">
        <f t="shared" si="1"/>
        <v>NG</v>
      </c>
      <c r="AB30" s="3">
        <f t="shared" si="19"/>
        <v>12</v>
      </c>
      <c r="AC30" s="3">
        <f t="shared" si="20"/>
        <v>10000000</v>
      </c>
      <c r="AD30" s="11" t="str">
        <f t="shared" si="21"/>
        <v>NG</v>
      </c>
      <c r="AE30" s="3">
        <f t="shared" si="22"/>
        <v>13</v>
      </c>
      <c r="AF30" s="3">
        <f t="shared" si="23"/>
        <v>10153846.153846154</v>
      </c>
      <c r="AG30" s="11" t="str">
        <f t="shared" si="24"/>
        <v>NG</v>
      </c>
      <c r="AH30" s="3">
        <f t="shared" si="25"/>
        <v>14</v>
      </c>
      <c r="AI30" s="3">
        <f t="shared" si="26"/>
        <v>10285714.285714285</v>
      </c>
      <c r="AJ30" s="11" t="str">
        <f t="shared" si="27"/>
        <v>NG</v>
      </c>
      <c r="AL30" s="7">
        <f t="shared" si="28"/>
        <v>19.6608</v>
      </c>
      <c r="AM30" s="17" t="str">
        <f t="shared" si="2"/>
        <v>NG</v>
      </c>
      <c r="AN30" s="3">
        <f t="shared" si="29"/>
        <v>8</v>
      </c>
      <c r="AO30" s="3">
        <f t="shared" si="30"/>
        <v>10000000</v>
      </c>
      <c r="AP30" s="11" t="str">
        <f t="shared" si="31"/>
        <v>NG</v>
      </c>
      <c r="AQ30" s="3">
        <f t="shared" si="32"/>
        <v>8</v>
      </c>
      <c r="AR30" s="3">
        <f t="shared" si="33"/>
        <v>11000000</v>
      </c>
      <c r="AS30" s="11" t="str">
        <f t="shared" si="34"/>
        <v>NG</v>
      </c>
      <c r="AT30" s="3">
        <f t="shared" si="35"/>
        <v>9</v>
      </c>
      <c r="AU30" s="3">
        <f t="shared" si="36"/>
        <v>10666666.666666666</v>
      </c>
      <c r="AV30" s="11" t="str">
        <f t="shared" si="37"/>
        <v>NG</v>
      </c>
    </row>
    <row r="33" spans="13:49" ht="13.5">
      <c r="M33" s="25"/>
      <c r="Y33" s="25"/>
      <c r="AK33" s="25"/>
      <c r="AW33" s="25"/>
    </row>
    <row r="34" spans="13:49" ht="13.5">
      <c r="M34" s="25"/>
      <c r="Y34" s="25"/>
      <c r="AK34" s="25"/>
      <c r="AW34" s="25"/>
    </row>
    <row r="35" spans="13:49" ht="13.5">
      <c r="M35" s="25"/>
      <c r="Y35" s="25"/>
      <c r="AK35" s="25"/>
      <c r="AW35" s="25"/>
    </row>
    <row r="36" spans="13:49" ht="13.5">
      <c r="M36" s="25"/>
      <c r="Y36" s="25"/>
      <c r="AK36" s="25"/>
      <c r="AW36" s="25"/>
    </row>
    <row r="37" spans="13:49" ht="13.5">
      <c r="M37" s="25"/>
      <c r="Y37" s="25"/>
      <c r="AK37" s="25"/>
      <c r="AW37" s="25"/>
    </row>
    <row r="38" spans="13:49" ht="13.5">
      <c r="M38" s="25"/>
      <c r="Y38" s="25"/>
      <c r="AK38" s="25"/>
      <c r="AW38" s="25"/>
    </row>
    <row r="39" spans="13:49" ht="13.5">
      <c r="M39" s="25"/>
      <c r="Y39" s="25"/>
      <c r="AK39" s="25"/>
      <c r="AW39" s="25"/>
    </row>
    <row r="40" spans="37:49" ht="13.5">
      <c r="AK40" s="25"/>
      <c r="AW40" s="25"/>
    </row>
    <row r="41" spans="37:49" ht="13.5">
      <c r="AK41" s="25"/>
      <c r="AW41" s="25"/>
    </row>
    <row r="42" spans="37:49" ht="13.5">
      <c r="AK42" s="25"/>
      <c r="AW42" s="25"/>
    </row>
    <row r="43" spans="37:49" ht="13.5">
      <c r="AK43" s="25"/>
      <c r="AW43" s="25"/>
    </row>
    <row r="45" spans="30:36" ht="13.5">
      <c r="AD45" s="26"/>
      <c r="AG45" s="19"/>
      <c r="AJ45" s="26"/>
    </row>
    <row r="46" spans="30:36" ht="13.5">
      <c r="AD46" s="26"/>
      <c r="AG46" s="19"/>
      <c r="AJ46" s="26"/>
    </row>
    <row r="47" spans="30:36" ht="13.5">
      <c r="AD47" s="26"/>
      <c r="AG47" s="19"/>
      <c r="AJ47" s="26"/>
    </row>
    <row r="48" spans="30:36" ht="13.5">
      <c r="AD48" s="26"/>
      <c r="AG48" s="19"/>
      <c r="AJ48" s="26"/>
    </row>
    <row r="49" spans="30:36" ht="13.5">
      <c r="AD49" s="26"/>
      <c r="AG49" s="19"/>
      <c r="AJ49" s="26"/>
    </row>
    <row r="50" spans="30:36" ht="13.5">
      <c r="AD50" s="26"/>
      <c r="AG50" s="19"/>
      <c r="AJ50" s="26"/>
    </row>
    <row r="51" spans="30:36" ht="13.5">
      <c r="AD51" s="26"/>
      <c r="AG51" s="19"/>
      <c r="AJ51" s="26"/>
    </row>
    <row r="52" spans="30:36" ht="13.5">
      <c r="AD52" s="26"/>
      <c r="AG52" s="19"/>
      <c r="AJ52" s="26"/>
    </row>
    <row r="53" spans="30:36" ht="13.5">
      <c r="AD53" s="26"/>
      <c r="AG53" s="19"/>
      <c r="AJ53" s="26"/>
    </row>
    <row r="54" spans="30:36" ht="13.5">
      <c r="AD54" s="26"/>
      <c r="AG54" s="19"/>
      <c r="AJ54" s="26"/>
    </row>
    <row r="55" spans="30:36" ht="13.5">
      <c r="AD55" s="26"/>
      <c r="AG55" s="19"/>
      <c r="AJ55" s="2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てきーらサンドム</dc:creator>
  <cp:keywords/>
  <dc:description/>
  <cp:lastModifiedBy>akira</cp:lastModifiedBy>
  <dcterms:created xsi:type="dcterms:W3CDTF">2007-07-24T23:50:15Z</dcterms:created>
  <dcterms:modified xsi:type="dcterms:W3CDTF">2019-03-03T10:45:28Z</dcterms:modified>
  <cp:category/>
  <cp:version/>
  <cp:contentType/>
  <cp:contentStatus/>
</cp:coreProperties>
</file>