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506" windowWidth="14490" windowHeight="4455" activeTab="0"/>
  </bookViews>
  <sheets>
    <sheet name="２０００年前期" sheetId="1" r:id="rId1"/>
  </sheets>
  <definedNames>
    <definedName name="_xlnm.Print_Area" localSheetId="0">'２０００年前期'!$B$1:$Y$68</definedName>
  </definedNames>
  <calcPr fullCalcOnLoad="1"/>
</workbook>
</file>

<file path=xl/sharedStrings.xml><?xml version="1.0" encoding="utf-8"?>
<sst xmlns="http://schemas.openxmlformats.org/spreadsheetml/2006/main" count="1304" uniqueCount="118">
  <si>
    <t>２コース</t>
  </si>
  <si>
    <t>３コース</t>
  </si>
  <si>
    <t>４コース</t>
  </si>
  <si>
    <t>５コース</t>
  </si>
  <si>
    <t>６コース</t>
  </si>
  <si>
    <t>艇番</t>
  </si>
  <si>
    <t>st.</t>
  </si>
  <si>
    <t>着順</t>
  </si>
  <si>
    <t>切れ順</t>
  </si>
  <si>
    <t>コース</t>
  </si>
  <si>
    <t>初日</t>
  </si>
  <si>
    <t>二日</t>
  </si>
  <si>
    <t>三日</t>
  </si>
  <si>
    <t>四日</t>
  </si>
  <si>
    <t>五日</t>
  </si>
  <si>
    <t>六日</t>
  </si>
  <si>
    <t>１コース</t>
  </si>
  <si>
    <t>回数</t>
  </si>
  <si>
    <t>s順</t>
  </si>
  <si>
    <t>１着</t>
  </si>
  <si>
    <t>２着</t>
  </si>
  <si>
    <t>1コース</t>
  </si>
  <si>
    <t>2コース</t>
  </si>
  <si>
    <t>3コース</t>
  </si>
  <si>
    <t>4コース</t>
  </si>
  <si>
    <t>5コース</t>
  </si>
  <si>
    <t>6コース</t>
  </si>
  <si>
    <t>複勝率</t>
  </si>
  <si>
    <t>１番艇</t>
  </si>
  <si>
    <t>２番艇</t>
  </si>
  <si>
    <t>３番艇</t>
  </si>
  <si>
    <t>４番艇</t>
  </si>
  <si>
    <t>５番艇</t>
  </si>
  <si>
    <t>６番艇</t>
  </si>
  <si>
    <t>１コース</t>
  </si>
  <si>
    <t>２コース</t>
  </si>
  <si>
    <t>３コース</t>
  </si>
  <si>
    <t>４コース</t>
  </si>
  <si>
    <t>５コース</t>
  </si>
  <si>
    <t>６コース</t>
  </si>
  <si>
    <t>獲得勝点</t>
  </si>
  <si>
    <t>勝率</t>
  </si>
  <si>
    <t>一般戦</t>
  </si>
  <si>
    <t>一般 G2 G3</t>
  </si>
  <si>
    <t>G1</t>
  </si>
  <si>
    <t>ＳＧ</t>
  </si>
  <si>
    <t>：１</t>
  </si>
  <si>
    <t>：３</t>
  </si>
  <si>
    <t>：０</t>
  </si>
  <si>
    <t>ここに定数を記入→</t>
  </si>
  <si>
    <t>st.</t>
  </si>
  <si>
    <t>S順</t>
  </si>
  <si>
    <t>２着</t>
  </si>
  <si>
    <t>金田幸子</t>
  </si>
  <si>
    <t>１番艇</t>
  </si>
  <si>
    <t>３着</t>
  </si>
  <si>
    <t>４着</t>
  </si>
  <si>
    <t>５着</t>
  </si>
  <si>
    <t>６着</t>
  </si>
  <si>
    <t>２０００年前期</t>
  </si>
  <si>
    <t>競艇場</t>
  </si>
  <si>
    <t>月日～</t>
  </si>
  <si>
    <t>戦</t>
  </si>
  <si>
    <t>児島競艇場</t>
  </si>
  <si>
    <t>５月２３日～</t>
  </si>
  <si>
    <t>1R</t>
  </si>
  <si>
    <t>5R</t>
  </si>
  <si>
    <t>3R</t>
  </si>
  <si>
    <t>7R</t>
  </si>
  <si>
    <t>2R</t>
  </si>
  <si>
    <t>4R</t>
  </si>
  <si>
    <t>6R</t>
  </si>
  <si>
    <t>12R</t>
  </si>
  <si>
    <t>11R</t>
  </si>
  <si>
    <t>10R</t>
  </si>
  <si>
    <t>複勝率</t>
  </si>
  <si>
    <t>着数</t>
  </si>
  <si>
    <t>下関競艇場</t>
  </si>
  <si>
    <t>丸亀競艇場</t>
  </si>
  <si>
    <t>戸田競艇場</t>
  </si>
  <si>
    <t>宮島競艇場</t>
  </si>
  <si>
    <t>タイトル戦</t>
  </si>
  <si>
    <t>鳴門競艇場</t>
  </si>
  <si>
    <t>女子リーグ第１４戦</t>
  </si>
  <si>
    <t>女子リーグ第１１戦</t>
  </si>
  <si>
    <t>総合</t>
  </si>
  <si>
    <t>徳山競艇場</t>
  </si>
  <si>
    <t>９月２８日～</t>
  </si>
  <si>
    <t>4R</t>
  </si>
  <si>
    <t>1R</t>
  </si>
  <si>
    <t>9R</t>
  </si>
  <si>
    <t>6R</t>
  </si>
  <si>
    <t>2R</t>
  </si>
  <si>
    <t>5R</t>
  </si>
  <si>
    <t>女子リーグ第１５戦</t>
  </si>
  <si>
    <t>６月９日～</t>
  </si>
  <si>
    <t>７月５日～</t>
  </si>
  <si>
    <t>７月２２日～</t>
  </si>
  <si>
    <t>８月２０日～</t>
  </si>
  <si>
    <t>９月１２日～</t>
  </si>
  <si>
    <t>岡山 ４０６５</t>
  </si>
  <si>
    <t>使いかた</t>
  </si>
  <si>
    <t>のますに オフィシャルからのデータを入れれば 計算してくれます</t>
  </si>
  <si>
    <t>事故率の計算はいまのところできません</t>
  </si>
  <si>
    <t>VBAなど勉強中です。こうご期待</t>
  </si>
  <si>
    <t>選手責任の事故は着順０で記入。責任外なら空白。</t>
  </si>
  <si>
    <t>転覆</t>
  </si>
  <si>
    <t>責外</t>
  </si>
  <si>
    <t>3R</t>
  </si>
  <si>
    <t>8R</t>
  </si>
  <si>
    <t>児島競艇場</t>
  </si>
  <si>
    <t>１０月１２日～</t>
  </si>
  <si>
    <t>第１４回瀬戸の女王決定戦</t>
  </si>
  <si>
    <t>女子リーグ第１６戦</t>
  </si>
  <si>
    <t>桐生競艇場</t>
  </si>
  <si>
    <t>１０月２７日～</t>
  </si>
  <si>
    <t>11R</t>
  </si>
  <si>
    <t>１０月３１日現在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</si>
</sst>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000\-00"/>
    <numFmt numFmtId="178" formatCode="0_ "/>
    <numFmt numFmtId="179" formatCode="0.0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sz val="8.75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6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8" fontId="2" fillId="2" borderId="5" xfId="0" applyNumberFormat="1" applyFont="1" applyFill="1" applyBorder="1" applyAlignment="1">
      <alignment/>
    </xf>
    <xf numFmtId="178" fontId="2" fillId="2" borderId="6" xfId="0" applyNumberFormat="1" applyFont="1" applyFill="1" applyBorder="1" applyAlignment="1">
      <alignment/>
    </xf>
    <xf numFmtId="176" fontId="2" fillId="2" borderId="5" xfId="0" applyNumberFormat="1" applyFont="1" applyFill="1" applyBorder="1" applyAlignment="1">
      <alignment/>
    </xf>
    <xf numFmtId="176" fontId="2" fillId="2" borderId="6" xfId="0" applyNumberFormat="1" applyFont="1" applyFill="1" applyBorder="1" applyAlignment="1">
      <alignment/>
    </xf>
    <xf numFmtId="178" fontId="2" fillId="2" borderId="7" xfId="0" applyNumberFormat="1" applyFont="1" applyFill="1" applyBorder="1" applyAlignment="1">
      <alignment/>
    </xf>
    <xf numFmtId="178" fontId="2" fillId="2" borderId="9" xfId="0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0" fillId="7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7" xfId="0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9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9" xfId="0" applyFont="1" applyBorder="1" applyAlignment="1">
      <alignment/>
    </xf>
    <xf numFmtId="0" fontId="3" fillId="7" borderId="30" xfId="0" applyFont="1" applyFill="1" applyBorder="1" applyAlignment="1">
      <alignment/>
    </xf>
    <xf numFmtId="0" fontId="3" fillId="3" borderId="30" xfId="0" applyFont="1" applyFill="1" applyBorder="1" applyAlignment="1">
      <alignment/>
    </xf>
    <xf numFmtId="0" fontId="3" fillId="4" borderId="30" xfId="0" applyFont="1" applyFill="1" applyBorder="1" applyAlignment="1">
      <alignment/>
    </xf>
    <xf numFmtId="0" fontId="3" fillId="5" borderId="30" xfId="0" applyFont="1" applyFill="1" applyBorder="1" applyAlignment="1">
      <alignment/>
    </xf>
    <xf numFmtId="0" fontId="3" fillId="6" borderId="31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7" borderId="26" xfId="0" applyFill="1" applyBorder="1" applyAlignment="1">
      <alignment/>
    </xf>
    <xf numFmtId="0" fontId="0" fillId="3" borderId="26" xfId="0" applyFill="1" applyBorder="1" applyAlignment="1">
      <alignment/>
    </xf>
    <xf numFmtId="0" fontId="0" fillId="4" borderId="26" xfId="0" applyFill="1" applyBorder="1" applyAlignment="1">
      <alignment/>
    </xf>
    <xf numFmtId="0" fontId="0" fillId="5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176" fontId="2" fillId="0" borderId="39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0" xfId="0" applyFont="1" applyBorder="1" applyAlignment="1">
      <alignment/>
    </xf>
    <xf numFmtId="176" fontId="2" fillId="0" borderId="41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42" xfId="0" applyNumberFormat="1" applyFont="1" applyBorder="1" applyAlignment="1">
      <alignment/>
    </xf>
    <xf numFmtId="0" fontId="9" fillId="0" borderId="28" xfId="0" applyFont="1" applyBorder="1" applyAlignment="1">
      <alignment/>
    </xf>
    <xf numFmtId="176" fontId="9" fillId="0" borderId="26" xfId="0" applyNumberFormat="1" applyFont="1" applyBorder="1" applyAlignment="1">
      <alignment/>
    </xf>
    <xf numFmtId="0" fontId="9" fillId="0" borderId="26" xfId="0" applyFont="1" applyBorder="1" applyAlignment="1">
      <alignment/>
    </xf>
    <xf numFmtId="176" fontId="9" fillId="0" borderId="2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178" fontId="2" fillId="2" borderId="5" xfId="0" applyNumberFormat="1" applyFont="1" applyFill="1" applyBorder="1" applyAlignment="1">
      <alignment horizontal="center"/>
    </xf>
    <xf numFmtId="179" fontId="9" fillId="0" borderId="26" xfId="0" applyNumberFormat="1" applyFont="1" applyBorder="1" applyAlignment="1">
      <alignment/>
    </xf>
    <xf numFmtId="0" fontId="0" fillId="0" borderId="4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6" xfId="0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latin typeface="ＭＳ Ｐゴシック"/>
                <a:ea typeface="ＭＳ Ｐゴシック"/>
                <a:cs typeface="ＭＳ Ｐゴシック"/>
              </a:rPr>
              <a:t>艇番別コース進入表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'２０００年前期'!$M$14</c:f>
              <c:strCache>
                <c:ptCount val="1"/>
                <c:pt idx="0">
                  <c:v>１コース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'２０００年前期'!$L$15:$L$21</c:f>
              <c:strCache/>
            </c:strRef>
          </c:cat>
          <c:val>
            <c:numRef>
              <c:f>'２０００年前期'!$M$15:$M$21</c:f>
              <c:numCache/>
            </c:numRef>
          </c:val>
        </c:ser>
        <c:ser>
          <c:idx val="1"/>
          <c:order val="1"/>
          <c:tx>
            <c:strRef>
              <c:f>'２０００年前期'!$N$14</c:f>
              <c:strCache>
                <c:ptCount val="1"/>
                <c:pt idx="0">
                  <c:v>２コース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'２０００年前期'!$L$15:$L$21</c:f>
              <c:strCache/>
            </c:strRef>
          </c:cat>
          <c:val>
            <c:numRef>
              <c:f>'２０００年前期'!$N$15:$N$21</c:f>
              <c:numCache/>
            </c:numRef>
          </c:val>
        </c:ser>
        <c:ser>
          <c:idx val="2"/>
          <c:order val="2"/>
          <c:tx>
            <c:strRef>
              <c:f>'２０００年前期'!$O$14</c:f>
              <c:strCache>
                <c:ptCount val="1"/>
                <c:pt idx="0">
                  <c:v>３コース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'２０００年前期'!$L$15:$L$21</c:f>
              <c:strCache/>
            </c:strRef>
          </c:cat>
          <c:val>
            <c:numRef>
              <c:f>'２０００年前期'!$O$15:$O$21</c:f>
              <c:numCache/>
            </c:numRef>
          </c:val>
        </c:ser>
        <c:ser>
          <c:idx val="3"/>
          <c:order val="3"/>
          <c:tx>
            <c:strRef>
              <c:f>'２０００年前期'!$P$14</c:f>
              <c:strCache>
                <c:ptCount val="1"/>
                <c:pt idx="0">
                  <c:v>４コース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'２０００年前期'!$L$15:$L$21</c:f>
              <c:strCache/>
            </c:strRef>
          </c:cat>
          <c:val>
            <c:numRef>
              <c:f>'２０００年前期'!$P$15:$P$21</c:f>
              <c:numCache/>
            </c:numRef>
          </c:val>
        </c:ser>
        <c:ser>
          <c:idx val="4"/>
          <c:order val="4"/>
          <c:tx>
            <c:strRef>
              <c:f>'２０００年前期'!$Q$14</c:f>
              <c:strCache>
                <c:ptCount val="1"/>
                <c:pt idx="0">
                  <c:v>５コース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'２０００年前期'!$L$15:$L$21</c:f>
              <c:strCache/>
            </c:strRef>
          </c:cat>
          <c:val>
            <c:numRef>
              <c:f>'２０００年前期'!$Q$15:$Q$21</c:f>
              <c:numCache/>
            </c:numRef>
          </c:val>
        </c:ser>
        <c:ser>
          <c:idx val="5"/>
          <c:order val="5"/>
          <c:tx>
            <c:strRef>
              <c:f>'２０００年前期'!$R$14</c:f>
              <c:strCache>
                <c:ptCount val="1"/>
                <c:pt idx="0">
                  <c:v>６コース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'２０００年前期'!$L$15:$L$21</c:f>
              <c:strCache/>
            </c:strRef>
          </c:cat>
          <c:val>
            <c:numRef>
              <c:f>'２０００年前期'!$R$15:$R$21</c:f>
              <c:numCache/>
            </c:numRef>
          </c:val>
        </c:ser>
        <c:overlap val="100"/>
        <c:axId val="47281878"/>
        <c:axId val="22883719"/>
      </c:barChart>
      <c:catAx>
        <c:axId val="4728187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艇番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83719"/>
        <c:crosses val="autoZero"/>
        <c:auto val="1"/>
        <c:lblOffset val="100"/>
        <c:noMultiLvlLbl val="0"/>
      </c:catAx>
      <c:valAx>
        <c:axId val="22883719"/>
        <c:scaling>
          <c:orientation val="minMax"/>
        </c:scaling>
        <c:axPos val="t"/>
        <c:delete val="1"/>
        <c:majorTickMark val="in"/>
        <c:minorTickMark val="none"/>
        <c:tickLblPos val="nextTo"/>
        <c:crossAx val="47281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152400</xdr:rowOff>
    </xdr:from>
    <xdr:to>
      <xdr:col>20</xdr:col>
      <xdr:colOff>76200</xdr:colOff>
      <xdr:row>11</xdr:row>
      <xdr:rowOff>247650</xdr:rowOff>
    </xdr:to>
    <xdr:graphicFrame>
      <xdr:nvGraphicFramePr>
        <xdr:cNvPr id="1" name="Chart 2"/>
        <xdr:cNvGraphicFramePr/>
      </xdr:nvGraphicFramePr>
      <xdr:xfrm>
        <a:off x="3914775" y="152400"/>
        <a:ext cx="3743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415"/>
  <sheetViews>
    <sheetView showGridLines="0" showRowColHeaders="0" tabSelected="1" workbookViewId="0" topLeftCell="A16">
      <selection activeCell="S199" sqref="S199"/>
    </sheetView>
  </sheetViews>
  <sheetFormatPr defaultColWidth="9.00390625" defaultRowHeight="13.5"/>
  <cols>
    <col min="1" max="1" width="0.875" style="0" customWidth="1"/>
    <col min="2" max="2" width="2.375" style="0" customWidth="1"/>
    <col min="3" max="3" width="6.25390625" style="0" customWidth="1"/>
    <col min="4" max="9" width="5.625" style="2" customWidth="1"/>
    <col min="10" max="10" width="7.25390625" style="2" customWidth="1"/>
    <col min="11" max="11" width="0.5" style="2" customWidth="1"/>
    <col min="12" max="12" width="6.50390625" style="0" customWidth="1"/>
    <col min="13" max="24" width="5.25390625" style="0" customWidth="1"/>
    <col min="25" max="25" width="1.625" style="0" customWidth="1"/>
    <col min="26" max="26" width="0.5" style="0" customWidth="1"/>
    <col min="27" max="33" width="4.00390625" style="31" hidden="1" customWidth="1"/>
    <col min="34" max="34" width="2.875" style="0" hidden="1" customWidth="1"/>
    <col min="35" max="35" width="6.625" style="0" hidden="1" customWidth="1"/>
    <col min="36" max="49" width="4.125" style="0" hidden="1" customWidth="1"/>
    <col min="50" max="50" width="1.75390625" style="0" hidden="1" customWidth="1"/>
    <col min="51" max="51" width="7.50390625" style="0" hidden="1" customWidth="1"/>
    <col min="52" max="63" width="3.25390625" style="0" hidden="1" customWidth="1"/>
    <col min="64" max="16384" width="0" style="0" hidden="1" customWidth="1"/>
  </cols>
  <sheetData>
    <row r="1" spans="3:5" ht="15.75" customHeight="1">
      <c r="C1" s="162" t="s">
        <v>117</v>
      </c>
      <c r="D1" s="162"/>
      <c r="E1" s="162"/>
    </row>
    <row r="2" spans="3:6" ht="15.75" customHeight="1">
      <c r="C2" s="166" t="s">
        <v>53</v>
      </c>
      <c r="D2" s="167"/>
      <c r="E2" s="167"/>
      <c r="F2" s="167"/>
    </row>
    <row r="3" spans="3:9" ht="15.75" customHeight="1">
      <c r="C3" s="167"/>
      <c r="D3" s="167"/>
      <c r="E3" s="167"/>
      <c r="F3" s="167"/>
      <c r="G3" s="114" t="s">
        <v>100</v>
      </c>
      <c r="H3" s="114"/>
      <c r="I3" s="114"/>
    </row>
    <row r="4" spans="6:10" ht="15.75" customHeight="1">
      <c r="F4" s="166" t="s">
        <v>59</v>
      </c>
      <c r="G4" s="166"/>
      <c r="H4" s="166"/>
      <c r="I4" s="166"/>
      <c r="J4" s="166"/>
    </row>
    <row r="5" spans="6:10" ht="15.75" customHeight="1" thickBot="1">
      <c r="F5" s="166"/>
      <c r="G5" s="166"/>
      <c r="H5" s="166"/>
      <c r="I5" s="166"/>
      <c r="J5" s="166"/>
    </row>
    <row r="6" spans="3:6" ht="15.75" customHeight="1">
      <c r="C6" s="113" t="s">
        <v>40</v>
      </c>
      <c r="D6" s="123"/>
      <c r="E6" s="138">
        <f>SUM(E37,E56,E75,E94,E113,E132,E151,E170,E189,E208,E227,E246,E265,E284,E303,E323,E343,E363,E383,E403)</f>
        <v>235</v>
      </c>
      <c r="F6" s="139"/>
    </row>
    <row r="7" spans="3:6" ht="15.75" customHeight="1" thickBot="1">
      <c r="C7" s="124"/>
      <c r="D7" s="125"/>
      <c r="E7" s="140"/>
      <c r="F7" s="141"/>
    </row>
    <row r="8" spans="3:6" ht="15.75" customHeight="1">
      <c r="C8" s="113" t="s">
        <v>41</v>
      </c>
      <c r="D8" s="123"/>
      <c r="E8" s="138">
        <f>IF(ISERROR(E6/J15),0,E6/J15)</f>
        <v>3.357142857142857</v>
      </c>
      <c r="F8" s="139"/>
    </row>
    <row r="9" spans="3:6" ht="15.75" customHeight="1" thickBot="1">
      <c r="C9" s="124"/>
      <c r="D9" s="125"/>
      <c r="E9" s="140"/>
      <c r="F9" s="141"/>
    </row>
    <row r="10" spans="3:6" ht="15.75" customHeight="1">
      <c r="C10" s="113" t="s">
        <v>75</v>
      </c>
      <c r="D10" s="123"/>
      <c r="E10" s="165">
        <f>J20</f>
        <v>17.142857142857142</v>
      </c>
      <c r="F10" s="139"/>
    </row>
    <row r="11" spans="3:6" ht="15.75" customHeight="1" thickBot="1">
      <c r="C11" s="124"/>
      <c r="D11" s="125"/>
      <c r="E11" s="140"/>
      <c r="F11" s="141"/>
    </row>
    <row r="12" spans="3:6" ht="23.25" customHeight="1">
      <c r="C12" s="106"/>
      <c r="D12" s="106"/>
      <c r="E12" s="107"/>
      <c r="F12" s="107"/>
    </row>
    <row r="13" ht="18.75" customHeight="1" thickBot="1"/>
    <row r="14" spans="3:63" ht="15.75" customHeight="1" thickBot="1">
      <c r="C14" s="69"/>
      <c r="D14" s="70" t="s">
        <v>34</v>
      </c>
      <c r="E14" s="71" t="s">
        <v>0</v>
      </c>
      <c r="F14" s="72" t="s">
        <v>1</v>
      </c>
      <c r="G14" s="73" t="s">
        <v>2</v>
      </c>
      <c r="H14" s="74" t="s">
        <v>3</v>
      </c>
      <c r="I14" s="75" t="s">
        <v>4</v>
      </c>
      <c r="J14" s="76"/>
      <c r="L14" s="64"/>
      <c r="M14" s="76" t="s">
        <v>16</v>
      </c>
      <c r="N14" s="76" t="s">
        <v>0</v>
      </c>
      <c r="O14" s="76" t="s">
        <v>1</v>
      </c>
      <c r="P14" s="76" t="s">
        <v>2</v>
      </c>
      <c r="Q14" s="76" t="s">
        <v>3</v>
      </c>
      <c r="R14" s="85" t="s">
        <v>4</v>
      </c>
      <c r="AI14" t="s">
        <v>21</v>
      </c>
      <c r="AJ14">
        <f aca="true" t="shared" si="0" ref="AJ14:AJ19">SUM(AJ43,AJ62,AJ81,AJ100,AJ119,AJ138,AJ157,AJ176,AJ195,AJ214,AJ233,AJ252,AJ271,AJ290,AJ309,AJ329,AJ349,AJ369,AJ389,AJ409)</f>
        <v>0</v>
      </c>
      <c r="AK14">
        <f aca="true" t="shared" si="1" ref="AK14:AK19">SUM(AK43,AK62,AK81,AK100,AK119,AK138,AK157,AK176,AK195,AK214,AK233,AK252,AK271,AK290,AK309,AK329,AK349,AK369,AK389,AK409)</f>
        <v>0</v>
      </c>
      <c r="AL14">
        <f aca="true" t="shared" si="2" ref="AL14:AW14">SUM(AL43,AL62,AL81,AL100,AL119,AL138,AL157,AL176,AL195,AL214,AL233,AL252,AL271,AL290,AL309,AL329,AL349,AL369,AL389,AL409)</f>
        <v>0</v>
      </c>
      <c r="AM14">
        <f t="shared" si="2"/>
        <v>0</v>
      </c>
      <c r="AN14">
        <f t="shared" si="2"/>
        <v>0</v>
      </c>
      <c r="AO14">
        <f t="shared" si="2"/>
        <v>0</v>
      </c>
      <c r="AP14">
        <f t="shared" si="2"/>
        <v>0</v>
      </c>
      <c r="AQ14">
        <f t="shared" si="2"/>
        <v>0</v>
      </c>
      <c r="AR14">
        <f t="shared" si="2"/>
        <v>0</v>
      </c>
      <c r="AS14">
        <f t="shared" si="2"/>
        <v>0</v>
      </c>
      <c r="AT14">
        <f t="shared" si="2"/>
        <v>0</v>
      </c>
      <c r="AU14">
        <f t="shared" si="2"/>
        <v>0</v>
      </c>
      <c r="AV14">
        <f t="shared" si="2"/>
        <v>0</v>
      </c>
      <c r="AW14">
        <f t="shared" si="2"/>
        <v>0</v>
      </c>
      <c r="AZ14">
        <f aca="true" t="shared" si="3" ref="AZ14:BK14">SUM(AZ43,AZ62,AZ81,AZ100,AZ119,AZ138,AZ157,AZ176,AZ195,AZ214,AZ233,AZ252,AZ271,AZ290,AZ309,AZ329,AZ349,AZ369,AZ389,AZ409)</f>
        <v>0</v>
      </c>
      <c r="BA14">
        <f t="shared" si="3"/>
        <v>0</v>
      </c>
      <c r="BB14">
        <f t="shared" si="3"/>
        <v>12</v>
      </c>
      <c r="BC14">
        <f t="shared" si="3"/>
        <v>12</v>
      </c>
      <c r="BD14">
        <f t="shared" si="3"/>
        <v>0</v>
      </c>
      <c r="BE14">
        <f t="shared" si="3"/>
        <v>0</v>
      </c>
      <c r="BF14">
        <f t="shared" si="3"/>
        <v>18</v>
      </c>
      <c r="BG14">
        <f t="shared" si="3"/>
        <v>6</v>
      </c>
      <c r="BH14">
        <f t="shared" si="3"/>
        <v>6</v>
      </c>
      <c r="BI14">
        <f t="shared" si="3"/>
        <v>0</v>
      </c>
      <c r="BJ14">
        <f t="shared" si="3"/>
        <v>4</v>
      </c>
      <c r="BK14">
        <f t="shared" si="3"/>
        <v>0</v>
      </c>
    </row>
    <row r="15" spans="3:63" ht="15.75" customHeight="1">
      <c r="C15" s="68" t="s">
        <v>17</v>
      </c>
      <c r="D15" s="90">
        <f aca="true" t="shared" si="4" ref="D15:I15">SUM(D43,D62,D81,D100,D119,D138,D157,D176,D195,D214,D233,D252,D271,D290,D309,D329,D349,D369,D389,D409)</f>
        <v>0</v>
      </c>
      <c r="E15" s="91">
        <f t="shared" si="4"/>
        <v>0</v>
      </c>
      <c r="F15" s="91">
        <f t="shared" si="4"/>
        <v>0</v>
      </c>
      <c r="G15" s="91">
        <f t="shared" si="4"/>
        <v>2</v>
      </c>
      <c r="H15" s="91">
        <f t="shared" si="4"/>
        <v>6</v>
      </c>
      <c r="I15" s="92">
        <f t="shared" si="4"/>
        <v>62</v>
      </c>
      <c r="J15" s="102">
        <f>SUM(D15:I15)</f>
        <v>70</v>
      </c>
      <c r="L15" s="83" t="s">
        <v>54</v>
      </c>
      <c r="M15" s="83">
        <f aca="true" t="shared" si="5" ref="M15:R18">SUM(M35,M54,M73,M92,M111,M130,M149,M168,M187,M206,M225,M244,M263,M282,M301,M321,M341,M361,M381,M401)</f>
        <v>0</v>
      </c>
      <c r="N15" s="83">
        <f t="shared" si="5"/>
        <v>0</v>
      </c>
      <c r="O15" s="83">
        <f t="shared" si="5"/>
        <v>0</v>
      </c>
      <c r="P15" s="83">
        <f t="shared" si="5"/>
        <v>1</v>
      </c>
      <c r="Q15" s="83">
        <f t="shared" si="5"/>
        <v>0</v>
      </c>
      <c r="R15" s="86">
        <f t="shared" si="5"/>
        <v>9</v>
      </c>
      <c r="AI15" t="s">
        <v>22</v>
      </c>
      <c r="AJ15">
        <f t="shared" si="0"/>
        <v>0</v>
      </c>
      <c r="AK15">
        <f t="shared" si="1"/>
        <v>0</v>
      </c>
      <c r="AL15">
        <f aca="true" t="shared" si="6" ref="AL15:AW15">SUM(AL44,AL63,AL82,AL101,AL120,AL139,AL158,AL177,AL196,AL215,AL234,AL253,AL272,AL291,AL310,AL330,AL350,AL370,AL390,AL410)</f>
        <v>0</v>
      </c>
      <c r="AM15">
        <f t="shared" si="6"/>
        <v>0</v>
      </c>
      <c r="AN15">
        <f t="shared" si="6"/>
        <v>0</v>
      </c>
      <c r="AO15">
        <f t="shared" si="6"/>
        <v>0</v>
      </c>
      <c r="AP15">
        <f t="shared" si="6"/>
        <v>0</v>
      </c>
      <c r="AQ15">
        <f t="shared" si="6"/>
        <v>0</v>
      </c>
      <c r="AR15">
        <f t="shared" si="6"/>
        <v>0</v>
      </c>
      <c r="AS15">
        <f t="shared" si="6"/>
        <v>0</v>
      </c>
      <c r="AT15">
        <f t="shared" si="6"/>
        <v>0</v>
      </c>
      <c r="AU15">
        <f t="shared" si="6"/>
        <v>0</v>
      </c>
      <c r="AV15">
        <f t="shared" si="6"/>
        <v>0</v>
      </c>
      <c r="AW15">
        <f t="shared" si="6"/>
        <v>0</v>
      </c>
      <c r="AZ15">
        <f aca="true" t="shared" si="7" ref="AZ15:BK15">SUM(AZ44,AZ63,AZ82,AZ101,AZ120,AZ139,AZ158,AZ177,AZ196,AZ215,AZ234,AZ253,AZ272,AZ291,AZ310,AZ330,AZ350,AZ370,AZ390,AZ410)</f>
        <v>6</v>
      </c>
      <c r="BA15">
        <f t="shared" si="7"/>
        <v>6</v>
      </c>
      <c r="BB15">
        <f t="shared" si="7"/>
        <v>6</v>
      </c>
      <c r="BC15">
        <f t="shared" si="7"/>
        <v>0</v>
      </c>
      <c r="BD15">
        <f t="shared" si="7"/>
        <v>0</v>
      </c>
      <c r="BE15">
        <f t="shared" si="7"/>
        <v>6</v>
      </c>
      <c r="BF15">
        <f t="shared" si="7"/>
        <v>12</v>
      </c>
      <c r="BG15">
        <f t="shared" si="7"/>
        <v>5</v>
      </c>
      <c r="BH15">
        <f t="shared" si="7"/>
        <v>6</v>
      </c>
      <c r="BI15">
        <f t="shared" si="7"/>
        <v>0</v>
      </c>
      <c r="BJ15">
        <f t="shared" si="7"/>
        <v>0</v>
      </c>
      <c r="BK15">
        <f t="shared" si="7"/>
        <v>0</v>
      </c>
    </row>
    <row r="16" spans="3:63" ht="15.75" customHeight="1">
      <c r="C16" s="66" t="s">
        <v>50</v>
      </c>
      <c r="D16" s="93">
        <f>IF(ISERROR(AJ14/D15),0,AJ14/D15)</f>
        <v>0</v>
      </c>
      <c r="E16" s="94">
        <f>IF(ISERROR(AJ15/E15),0,AJ15/E15)</f>
        <v>0</v>
      </c>
      <c r="F16" s="94">
        <f>IF(ISERROR(AJ16/F15),0,AJ16/F15)</f>
        <v>0</v>
      </c>
      <c r="G16" s="94">
        <f>IF(ISERROR(AJ17/G15),0,AJ17/G15)</f>
        <v>0.12000000000000001</v>
      </c>
      <c r="H16" s="94">
        <f>IF(ISERROR(AJ18/H15),0,AJ18/H15)</f>
        <v>0.1416666666666667</v>
      </c>
      <c r="I16" s="95">
        <f>IF(ISERROR(AJ19/I15),0,AJ19/I15)</f>
        <v>0.20483870967741938</v>
      </c>
      <c r="J16" s="110">
        <f>IF(ISERROR(SUM(AJ14:AJ19)/J15),0,SUM(AJ14:AJ19)/J15)</f>
        <v>0.197</v>
      </c>
      <c r="L16" s="78" t="s">
        <v>29</v>
      </c>
      <c r="M16" s="77">
        <f t="shared" si="5"/>
        <v>0</v>
      </c>
      <c r="N16" s="77">
        <f t="shared" si="5"/>
        <v>0</v>
      </c>
      <c r="O16" s="77">
        <f t="shared" si="5"/>
        <v>0</v>
      </c>
      <c r="P16" s="77">
        <f t="shared" si="5"/>
        <v>0</v>
      </c>
      <c r="Q16" s="77">
        <f t="shared" si="5"/>
        <v>1</v>
      </c>
      <c r="R16" s="87">
        <f t="shared" si="5"/>
        <v>7</v>
      </c>
      <c r="AI16" t="s">
        <v>23</v>
      </c>
      <c r="AJ16">
        <f t="shared" si="0"/>
        <v>0</v>
      </c>
      <c r="AK16">
        <f t="shared" si="1"/>
        <v>0</v>
      </c>
      <c r="AL16">
        <f aca="true" t="shared" si="8" ref="AL16:AW16">SUM(AL45,AL64,AL83,AL102,AL121,AL140,AL159,AL178,AL197,AL216,AL235,AL254,AL273,AL292,AL311,AL331,AL351,AL371,AL391,AL411)</f>
        <v>0</v>
      </c>
      <c r="AM16">
        <f t="shared" si="8"/>
        <v>0</v>
      </c>
      <c r="AN16">
        <f t="shared" si="8"/>
        <v>0</v>
      </c>
      <c r="AO16">
        <f t="shared" si="8"/>
        <v>0</v>
      </c>
      <c r="AP16">
        <f t="shared" si="8"/>
        <v>0</v>
      </c>
      <c r="AQ16">
        <f t="shared" si="8"/>
        <v>0</v>
      </c>
      <c r="AR16">
        <f t="shared" si="8"/>
        <v>0</v>
      </c>
      <c r="AS16">
        <f t="shared" si="8"/>
        <v>0</v>
      </c>
      <c r="AT16">
        <f t="shared" si="8"/>
        <v>0</v>
      </c>
      <c r="AU16">
        <f t="shared" si="8"/>
        <v>0</v>
      </c>
      <c r="AV16">
        <f t="shared" si="8"/>
        <v>0</v>
      </c>
      <c r="AW16">
        <f t="shared" si="8"/>
        <v>0</v>
      </c>
      <c r="AZ16">
        <f aca="true" t="shared" si="9" ref="AZ16:BK16">SUM(AZ45,AZ64,AZ83,AZ102,AZ121,AZ140,AZ159,AZ178,AZ197,AZ216,AZ235,AZ254,AZ273,AZ292,AZ311,AZ331,AZ351,AZ371,AZ391,AZ411)</f>
        <v>6</v>
      </c>
      <c r="BA16">
        <f t="shared" si="9"/>
        <v>0</v>
      </c>
      <c r="BB16">
        <f t="shared" si="9"/>
        <v>6</v>
      </c>
      <c r="BC16">
        <f t="shared" si="9"/>
        <v>6</v>
      </c>
      <c r="BD16">
        <f t="shared" si="9"/>
        <v>22</v>
      </c>
      <c r="BE16">
        <f t="shared" si="9"/>
        <v>0</v>
      </c>
      <c r="BF16">
        <f t="shared" si="9"/>
        <v>0</v>
      </c>
      <c r="BG16">
        <f t="shared" si="9"/>
        <v>6</v>
      </c>
      <c r="BH16">
        <f t="shared" si="9"/>
        <v>4</v>
      </c>
      <c r="BI16">
        <f t="shared" si="9"/>
        <v>5</v>
      </c>
      <c r="BJ16">
        <f t="shared" si="9"/>
        <v>12</v>
      </c>
      <c r="BK16">
        <f t="shared" si="9"/>
        <v>6</v>
      </c>
    </row>
    <row r="17" spans="3:63" ht="15.75" customHeight="1">
      <c r="C17" s="66" t="s">
        <v>51</v>
      </c>
      <c r="D17" s="96">
        <f>IF(ISERROR(AK14/D15),0,AK14/D15)</f>
        <v>0</v>
      </c>
      <c r="E17" s="97">
        <f>IF(ISERROR(AK15/E15),0,AK15/E15)</f>
        <v>0</v>
      </c>
      <c r="F17" s="97">
        <f>IF(ISERROR(AK16/F15),0,AK16/F15)</f>
        <v>0</v>
      </c>
      <c r="G17" s="97">
        <f>IF(ISERROR(AK17/G15),0,AK17/G15)</f>
        <v>3</v>
      </c>
      <c r="H17" s="97">
        <f>IF(ISERROR(AK18/H15),0,AK18/H15)</f>
        <v>2.5</v>
      </c>
      <c r="I17" s="98">
        <f>IF(ISERROR(AK19/I15),0,AK19/I15)</f>
        <v>2.435483870967742</v>
      </c>
      <c r="J17" s="103">
        <f>IF(ISERROR(SUM(AK14:AK19)/J15),0,SUM(AK14:AK19)/J15)</f>
        <v>2.4571428571428573</v>
      </c>
      <c r="L17" s="79" t="s">
        <v>30</v>
      </c>
      <c r="M17" s="77">
        <f t="shared" si="5"/>
        <v>0</v>
      </c>
      <c r="N17" s="77">
        <f t="shared" si="5"/>
        <v>0</v>
      </c>
      <c r="O17" s="77">
        <f t="shared" si="5"/>
        <v>0</v>
      </c>
      <c r="P17" s="77">
        <f t="shared" si="5"/>
        <v>1</v>
      </c>
      <c r="Q17" s="77">
        <f t="shared" si="5"/>
        <v>3</v>
      </c>
      <c r="R17" s="87">
        <f t="shared" si="5"/>
        <v>9</v>
      </c>
      <c r="AI17" t="s">
        <v>24</v>
      </c>
      <c r="AJ17">
        <f t="shared" si="0"/>
        <v>0.24000000000000002</v>
      </c>
      <c r="AK17">
        <f t="shared" si="1"/>
        <v>6</v>
      </c>
      <c r="AL17">
        <f aca="true" t="shared" si="10" ref="AL17:AW17">SUM(AL46,AL65,AL84,AL103,AL122,AL141,AL160,AL179,AL198,AL217,AL236,AL255,AL274,AL293,AL312,AL332,AL352,AL372,AL392,AL412)</f>
        <v>0</v>
      </c>
      <c r="AM17">
        <f t="shared" si="10"/>
        <v>0</v>
      </c>
      <c r="AN17">
        <f t="shared" si="10"/>
        <v>0</v>
      </c>
      <c r="AO17">
        <f t="shared" si="10"/>
        <v>0</v>
      </c>
      <c r="AP17">
        <f t="shared" si="10"/>
        <v>0</v>
      </c>
      <c r="AQ17">
        <f t="shared" si="10"/>
        <v>0</v>
      </c>
      <c r="AR17">
        <f t="shared" si="10"/>
        <v>0</v>
      </c>
      <c r="AS17">
        <f t="shared" si="10"/>
        <v>0</v>
      </c>
      <c r="AT17">
        <f t="shared" si="10"/>
        <v>6</v>
      </c>
      <c r="AU17">
        <f t="shared" si="10"/>
        <v>0</v>
      </c>
      <c r="AV17">
        <f t="shared" si="10"/>
        <v>3</v>
      </c>
      <c r="AW17">
        <f t="shared" si="10"/>
        <v>0</v>
      </c>
      <c r="AZ17">
        <f aca="true" t="shared" si="11" ref="AZ17:BK17">SUM(AZ46,AZ65,AZ84,AZ103,AZ122,AZ141,AZ160,AZ179,AZ198,AZ217,AZ236,AZ255,AZ274,AZ293,AZ312,AZ332,AZ352,AZ372,AZ392,AZ412)</f>
        <v>6</v>
      </c>
      <c r="BA17">
        <f t="shared" si="11"/>
        <v>6</v>
      </c>
      <c r="BB17">
        <f t="shared" si="11"/>
        <v>12</v>
      </c>
      <c r="BC17">
        <f t="shared" si="11"/>
        <v>0</v>
      </c>
      <c r="BD17">
        <f t="shared" si="11"/>
        <v>12</v>
      </c>
      <c r="BE17">
        <f t="shared" si="11"/>
        <v>6</v>
      </c>
      <c r="BF17">
        <f t="shared" si="11"/>
        <v>6</v>
      </c>
      <c r="BG17">
        <f t="shared" si="11"/>
        <v>12</v>
      </c>
      <c r="BH17">
        <f t="shared" si="11"/>
        <v>6</v>
      </c>
      <c r="BI17">
        <f t="shared" si="11"/>
        <v>6</v>
      </c>
      <c r="BJ17">
        <f t="shared" si="11"/>
        <v>0</v>
      </c>
      <c r="BK17">
        <f t="shared" si="11"/>
        <v>0</v>
      </c>
    </row>
    <row r="18" spans="3:63" ht="15.75" customHeight="1">
      <c r="C18" s="66" t="s">
        <v>19</v>
      </c>
      <c r="D18" s="96">
        <f aca="true" t="shared" si="12" ref="D18:I19">SUM(D46,D65,D84,D103,D122,D141,D160,D179,D198,D217,D236,D255,D274,D293,D312,D332,D352,D372,D392,D412)</f>
        <v>0</v>
      </c>
      <c r="E18" s="97">
        <f t="shared" si="12"/>
        <v>0</v>
      </c>
      <c r="F18" s="97">
        <f t="shared" si="12"/>
        <v>0</v>
      </c>
      <c r="G18" s="97">
        <f t="shared" si="12"/>
        <v>0</v>
      </c>
      <c r="H18" s="97">
        <f t="shared" si="12"/>
        <v>2</v>
      </c>
      <c r="I18" s="98">
        <f t="shared" si="12"/>
        <v>4</v>
      </c>
      <c r="J18" s="104">
        <f>SUM(D18:I18)</f>
        <v>6</v>
      </c>
      <c r="L18" s="80" t="s">
        <v>31</v>
      </c>
      <c r="M18" s="77">
        <f t="shared" si="5"/>
        <v>0</v>
      </c>
      <c r="N18" s="77">
        <f t="shared" si="5"/>
        <v>0</v>
      </c>
      <c r="O18" s="77">
        <f t="shared" si="5"/>
        <v>0</v>
      </c>
      <c r="P18" s="77">
        <f t="shared" si="5"/>
        <v>0</v>
      </c>
      <c r="Q18" s="77">
        <f t="shared" si="5"/>
        <v>0</v>
      </c>
      <c r="R18" s="87">
        <f t="shared" si="5"/>
        <v>12</v>
      </c>
      <c r="AI18" t="s">
        <v>25</v>
      </c>
      <c r="AJ18">
        <f t="shared" si="0"/>
        <v>0.8500000000000001</v>
      </c>
      <c r="AK18">
        <f t="shared" si="1"/>
        <v>15</v>
      </c>
      <c r="AL18">
        <f aca="true" t="shared" si="13" ref="AL18:AW18">SUM(AL47,AL66,AL85,AL104,AL123,AL142,AL161,AL180,AL199,AL218,AL237,AL256,AL275,AL294,AL313,AL333,AL353,AL373,AL393,AL413)</f>
        <v>0</v>
      </c>
      <c r="AM18">
        <f t="shared" si="13"/>
        <v>0</v>
      </c>
      <c r="AN18">
        <f t="shared" si="13"/>
        <v>0</v>
      </c>
      <c r="AO18">
        <f t="shared" si="13"/>
        <v>0</v>
      </c>
      <c r="AP18">
        <f t="shared" si="13"/>
        <v>2</v>
      </c>
      <c r="AQ18">
        <f t="shared" si="13"/>
        <v>0</v>
      </c>
      <c r="AR18">
        <f t="shared" si="13"/>
        <v>6</v>
      </c>
      <c r="AS18">
        <f t="shared" si="13"/>
        <v>6</v>
      </c>
      <c r="AT18">
        <f t="shared" si="13"/>
        <v>0</v>
      </c>
      <c r="AU18">
        <f t="shared" si="13"/>
        <v>6</v>
      </c>
      <c r="AV18">
        <f t="shared" si="13"/>
        <v>0</v>
      </c>
      <c r="AW18">
        <f t="shared" si="13"/>
        <v>4</v>
      </c>
      <c r="AZ18">
        <f aca="true" t="shared" si="14" ref="AZ18:BK18">SUM(AZ47,AZ66,AZ85,AZ104,AZ123,AZ142,AZ161,AZ180,AZ199,AZ218,AZ237,AZ256,AZ275,AZ294,AZ313,AZ333,AZ353,AZ373,AZ393,AZ413)</f>
        <v>6</v>
      </c>
      <c r="BA18">
        <f t="shared" si="14"/>
        <v>0</v>
      </c>
      <c r="BB18">
        <f t="shared" si="14"/>
        <v>6</v>
      </c>
      <c r="BC18">
        <f t="shared" si="14"/>
        <v>18</v>
      </c>
      <c r="BD18">
        <f t="shared" si="14"/>
        <v>6</v>
      </c>
      <c r="BE18">
        <f t="shared" si="14"/>
        <v>6</v>
      </c>
      <c r="BF18">
        <f t="shared" si="14"/>
        <v>11</v>
      </c>
      <c r="BG18">
        <f t="shared" si="14"/>
        <v>0</v>
      </c>
      <c r="BH18">
        <f t="shared" si="14"/>
        <v>6</v>
      </c>
      <c r="BI18">
        <f t="shared" si="14"/>
        <v>12</v>
      </c>
      <c r="BJ18">
        <f t="shared" si="14"/>
        <v>0</v>
      </c>
      <c r="BK18">
        <f t="shared" si="14"/>
        <v>0</v>
      </c>
    </row>
    <row r="19" spans="3:63" ht="15.75" customHeight="1">
      <c r="C19" s="66" t="s">
        <v>20</v>
      </c>
      <c r="D19" s="96">
        <f t="shared" si="12"/>
        <v>0</v>
      </c>
      <c r="E19" s="97">
        <f t="shared" si="12"/>
        <v>0</v>
      </c>
      <c r="F19" s="97">
        <f t="shared" si="12"/>
        <v>0</v>
      </c>
      <c r="G19" s="97">
        <f t="shared" si="12"/>
        <v>0</v>
      </c>
      <c r="H19" s="97">
        <f t="shared" si="12"/>
        <v>0</v>
      </c>
      <c r="I19" s="98">
        <f t="shared" si="12"/>
        <v>6</v>
      </c>
      <c r="J19" s="104">
        <f>SUM(D19:I19)</f>
        <v>6</v>
      </c>
      <c r="L19" s="81" t="s">
        <v>32</v>
      </c>
      <c r="M19" s="77">
        <f aca="true" t="shared" si="15" ref="M19:R19">SUM(M39,M58,M77,M96,M115,M134,M153,M172,M191,M210,M229,M248,M267,M286,M305,M325,M345,M365,M385,M405)</f>
        <v>0</v>
      </c>
      <c r="N19" s="77">
        <f t="shared" si="15"/>
        <v>0</v>
      </c>
      <c r="O19" s="77">
        <f t="shared" si="15"/>
        <v>0</v>
      </c>
      <c r="P19" s="77">
        <f t="shared" si="15"/>
        <v>0</v>
      </c>
      <c r="Q19" s="77">
        <f t="shared" si="15"/>
        <v>1</v>
      </c>
      <c r="R19" s="87">
        <f t="shared" si="15"/>
        <v>11</v>
      </c>
      <c r="AI19" t="s">
        <v>26</v>
      </c>
      <c r="AJ19">
        <f t="shared" si="0"/>
        <v>12.700000000000001</v>
      </c>
      <c r="AK19">
        <f t="shared" si="1"/>
        <v>151</v>
      </c>
      <c r="AL19">
        <f aca="true" t="shared" si="16" ref="AL19:AW19">SUM(AL48,AL67,AL86,AL105,AL124,AL143,AL162,AL181,AL200,AL219,AL238,AL257,AL276,AL295,AL314,AL334,AL354,AL374,AL394,AL414)</f>
        <v>38</v>
      </c>
      <c r="AM19">
        <f t="shared" si="16"/>
        <v>12</v>
      </c>
      <c r="AN19">
        <f t="shared" si="16"/>
        <v>34</v>
      </c>
      <c r="AO19">
        <f t="shared" si="16"/>
        <v>33</v>
      </c>
      <c r="AP19">
        <f t="shared" si="16"/>
        <v>33</v>
      </c>
      <c r="AQ19">
        <f t="shared" si="16"/>
        <v>18</v>
      </c>
      <c r="AR19">
        <f t="shared" si="16"/>
        <v>28</v>
      </c>
      <c r="AS19">
        <f t="shared" si="16"/>
        <v>29</v>
      </c>
      <c r="AT19">
        <f t="shared" si="16"/>
        <v>23</v>
      </c>
      <c r="AU19">
        <f t="shared" si="16"/>
        <v>11</v>
      </c>
      <c r="AV19">
        <f t="shared" si="16"/>
        <v>18</v>
      </c>
      <c r="AW19">
        <f t="shared" si="16"/>
        <v>6</v>
      </c>
      <c r="AZ19">
        <f aca="true" t="shared" si="17" ref="AZ19:BK19">SUM(AZ48,AZ67,AZ86,AZ105,AZ124,AZ143,AZ162,AZ181,AZ200,AZ219,AZ238,AZ257,AZ276,AZ295,AZ314,AZ334,AZ354,AZ374,AZ394,AZ414)</f>
        <v>30</v>
      </c>
      <c r="BA19">
        <f t="shared" si="17"/>
        <v>0</v>
      </c>
      <c r="BB19">
        <f t="shared" si="17"/>
        <v>12</v>
      </c>
      <c r="BC19">
        <f t="shared" si="17"/>
        <v>0</v>
      </c>
      <c r="BD19">
        <f t="shared" si="17"/>
        <v>12</v>
      </c>
      <c r="BE19">
        <f t="shared" si="17"/>
        <v>6</v>
      </c>
      <c r="BF19">
        <f t="shared" si="17"/>
        <v>0</v>
      </c>
      <c r="BG19">
        <f t="shared" si="17"/>
        <v>6</v>
      </c>
      <c r="BH19">
        <f t="shared" si="17"/>
        <v>12</v>
      </c>
      <c r="BI19">
        <f t="shared" si="17"/>
        <v>0</v>
      </c>
      <c r="BJ19">
        <f t="shared" si="17"/>
        <v>6</v>
      </c>
      <c r="BK19">
        <f t="shared" si="17"/>
        <v>5</v>
      </c>
    </row>
    <row r="20" spans="3:18" ht="15.75" customHeight="1" thickBot="1">
      <c r="C20" s="67" t="s">
        <v>27</v>
      </c>
      <c r="D20" s="99">
        <f>IF(ISERROR(SUM(D18:D19)/D15),0,SUM(D18:D19)/D15)*100</f>
        <v>0</v>
      </c>
      <c r="E20" s="100">
        <f aca="true" t="shared" si="18" ref="E20:J20">IF(ISERROR(SUM(E18:E19)/E15),0,SUM(E18:E19)/E15)*100</f>
        <v>0</v>
      </c>
      <c r="F20" s="100">
        <f t="shared" si="18"/>
        <v>0</v>
      </c>
      <c r="G20" s="100">
        <f t="shared" si="18"/>
        <v>0</v>
      </c>
      <c r="H20" s="100">
        <f t="shared" si="18"/>
        <v>33.33333333333333</v>
      </c>
      <c r="I20" s="101">
        <f t="shared" si="18"/>
        <v>16.129032258064516</v>
      </c>
      <c r="J20" s="105">
        <f t="shared" si="18"/>
        <v>17.142857142857142</v>
      </c>
      <c r="L20" s="82" t="s">
        <v>33</v>
      </c>
      <c r="M20" s="84">
        <f aca="true" t="shared" si="19" ref="M20:R20">SUM(M40,M59,M78,M97,M116,M135,M154,M173,M192,M211,M230,M249,M268,M287,M306,M326,M346,M366,M386,M406)</f>
        <v>0</v>
      </c>
      <c r="N20" s="84">
        <f t="shared" si="19"/>
        <v>0</v>
      </c>
      <c r="O20" s="84">
        <f t="shared" si="19"/>
        <v>0</v>
      </c>
      <c r="P20" s="84">
        <f t="shared" si="19"/>
        <v>0</v>
      </c>
      <c r="Q20" s="84">
        <f t="shared" si="19"/>
        <v>1</v>
      </c>
      <c r="R20" s="88">
        <f t="shared" si="19"/>
        <v>14</v>
      </c>
    </row>
    <row r="21" spans="12:19" ht="15.75" customHeight="1" thickBot="1">
      <c r="L21" s="69" t="s">
        <v>85</v>
      </c>
      <c r="M21" s="60">
        <f aca="true" t="shared" si="20" ref="M21:R21">SUM(M15:M20)</f>
        <v>0</v>
      </c>
      <c r="N21" s="60">
        <f t="shared" si="20"/>
        <v>0</v>
      </c>
      <c r="O21" s="60">
        <f t="shared" si="20"/>
        <v>0</v>
      </c>
      <c r="P21" s="60">
        <f t="shared" si="20"/>
        <v>2</v>
      </c>
      <c r="Q21" s="60">
        <f t="shared" si="20"/>
        <v>6</v>
      </c>
      <c r="R21" s="63">
        <f t="shared" si="20"/>
        <v>62</v>
      </c>
      <c r="S21" s="64">
        <f>SUM(M21:R21)</f>
        <v>70</v>
      </c>
    </row>
    <row r="22" ht="15.75" customHeight="1" thickBot="1"/>
    <row r="23" spans="3:10" ht="15.75" customHeight="1">
      <c r="C23" s="4"/>
      <c r="D23" s="58" t="s">
        <v>19</v>
      </c>
      <c r="E23" s="58" t="s">
        <v>52</v>
      </c>
      <c r="F23" s="58" t="s">
        <v>55</v>
      </c>
      <c r="G23" s="58" t="s">
        <v>56</v>
      </c>
      <c r="H23" s="58" t="s">
        <v>57</v>
      </c>
      <c r="I23" s="58" t="s">
        <v>58</v>
      </c>
      <c r="J23" s="11"/>
    </row>
    <row r="24" spans="3:10" ht="15.75" customHeight="1" thickBot="1">
      <c r="C24" s="14"/>
      <c r="D24" s="59">
        <f>SUM(AG43,AG62,AG81,AG100,AG119,AG138,AG157,AG176,AG195,AG214,AG233,AG252,AG271,AG290,AG309,AG329,AG349,AG369,AG389,AG409)</f>
        <v>6</v>
      </c>
      <c r="E24" s="59">
        <f>SUM(AG44,AG63,AG82,AG101,AG120,AG139,AG158,AG177,AG196,AG215,AG234,AG253,AG272,AG291,AG310,AG330,AG350,AG370,AG390,AG410)</f>
        <v>6</v>
      </c>
      <c r="F24" s="59">
        <f>SUM(AG45,AG64,AG83,AG102,AG121,AG140,AG159,AG178,AG197,AG216,AG235,AG254,AG273,AG292,AG311,AG331,AG351,AG371,AG391,AG411)</f>
        <v>5</v>
      </c>
      <c r="G24" s="59">
        <f>SUM(AG46,AG65,AG84,AG103,AG122,AG141,AG160,AG179,AG198,AG217,AG236,AG255,AG274,AG293,AG312,AG332,AG352,AG372,AG392,AG412)</f>
        <v>9</v>
      </c>
      <c r="H24" s="59">
        <f>SUM(AG47,AG66,AG85,AG104,AG123,AG142,AG161,AG180,AG199,AG218,AG237,AG256,AG275,AG294,AG313,AG333,AG353,AG373,AG393,AG413)</f>
        <v>17</v>
      </c>
      <c r="I24" s="59">
        <f>SUM(AG48,AG67,AG86,AG105,AG124,AG143,AG162,AG181,AG200,AG219,AG238,AG257,AG276,AG295,AG314,AG334,AG354,AG374,AG394,AG414)</f>
        <v>27</v>
      </c>
      <c r="J24" s="65">
        <f>SUM(D24:I24)</f>
        <v>70</v>
      </c>
    </row>
    <row r="25" ht="15.75" customHeight="1" thickBot="1"/>
    <row r="26" spans="3:13" ht="15.75" customHeight="1">
      <c r="C26" s="163" t="s">
        <v>101</v>
      </c>
      <c r="D26" s="164"/>
      <c r="E26" s="48"/>
      <c r="F26" s="48"/>
      <c r="G26" s="48"/>
      <c r="H26" s="48"/>
      <c r="I26" s="48"/>
      <c r="J26" s="48"/>
      <c r="K26" s="48"/>
      <c r="L26" s="47"/>
      <c r="M26" s="49"/>
    </row>
    <row r="27" spans="3:13" ht="13.5">
      <c r="C27" s="108"/>
      <c r="D27" s="146" t="s">
        <v>102</v>
      </c>
      <c r="E27" s="147"/>
      <c r="F27" s="147"/>
      <c r="G27" s="147"/>
      <c r="H27" s="147"/>
      <c r="I27" s="147"/>
      <c r="J27" s="147"/>
      <c r="K27" s="147"/>
      <c r="L27" s="147"/>
      <c r="M27" s="148"/>
    </row>
    <row r="28" spans="3:13" ht="13.5">
      <c r="C28" s="158" t="s">
        <v>103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8"/>
    </row>
    <row r="29" spans="3:13" ht="13.5">
      <c r="C29" s="158" t="s">
        <v>105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8"/>
    </row>
    <row r="30" spans="3:13" ht="14.25" thickBot="1">
      <c r="C30" s="159" t="s">
        <v>104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1"/>
    </row>
    <row r="31" ht="14.25" thickBot="1"/>
    <row r="32" spans="2:25" ht="13.5"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9"/>
    </row>
    <row r="33" spans="2:25" ht="14.25" thickBot="1">
      <c r="B33" s="50">
        <v>1</v>
      </c>
      <c r="C33" s="144" t="s">
        <v>63</v>
      </c>
      <c r="D33" s="144"/>
      <c r="E33" s="144"/>
      <c r="F33" s="145" t="s">
        <v>42</v>
      </c>
      <c r="G33" s="143"/>
      <c r="H33" s="143"/>
      <c r="I33" s="143"/>
      <c r="J33" s="52"/>
      <c r="K33" s="5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53"/>
    </row>
    <row r="34" spans="2:25" ht="14.25" thickBot="1">
      <c r="B34" s="50"/>
      <c r="C34" s="142" t="s">
        <v>64</v>
      </c>
      <c r="D34" s="142"/>
      <c r="E34" s="142"/>
      <c r="F34" s="143"/>
      <c r="G34" s="143"/>
      <c r="H34" s="143"/>
      <c r="I34" s="143"/>
      <c r="J34" s="52"/>
      <c r="K34" s="52"/>
      <c r="L34" s="4"/>
      <c r="M34" s="5" t="s">
        <v>34</v>
      </c>
      <c r="N34" s="5" t="s">
        <v>35</v>
      </c>
      <c r="O34" s="5" t="s">
        <v>36</v>
      </c>
      <c r="P34" s="5" t="s">
        <v>37</v>
      </c>
      <c r="Q34" s="5" t="s">
        <v>38</v>
      </c>
      <c r="R34" s="11" t="s">
        <v>39</v>
      </c>
      <c r="S34" s="1"/>
      <c r="T34" s="1"/>
      <c r="U34" s="1"/>
      <c r="V34" s="1"/>
      <c r="W34" s="1"/>
      <c r="X34" s="1"/>
      <c r="Y34" s="53"/>
    </row>
    <row r="35" spans="2:25" ht="13.5">
      <c r="B35" s="50"/>
      <c r="C35" s="1"/>
      <c r="D35" s="52"/>
      <c r="E35" s="52"/>
      <c r="F35" s="52"/>
      <c r="G35" s="52"/>
      <c r="H35" s="52"/>
      <c r="I35" s="52"/>
      <c r="J35" s="52"/>
      <c r="K35" s="52"/>
      <c r="L35" s="12" t="s">
        <v>28</v>
      </c>
      <c r="M35" s="37">
        <f aca="true" t="shared" si="21" ref="M35:M40">COUNTIF(AZ43:BK43,1)</f>
        <v>0</v>
      </c>
      <c r="N35" s="37">
        <f aca="true" t="shared" si="22" ref="N35:N40">COUNTIF(AZ43:BK43,2)</f>
        <v>0</v>
      </c>
      <c r="O35" s="37">
        <f aca="true" t="shared" si="23" ref="O35:O40">COUNTIF(AZ43:BK43,3)</f>
        <v>0</v>
      </c>
      <c r="P35" s="37">
        <f aca="true" t="shared" si="24" ref="P35:P40">COUNTIF(AZ43:BK43,4)</f>
        <v>0</v>
      </c>
      <c r="Q35" s="37">
        <f aca="true" t="shared" si="25" ref="Q35:Q40">COUNTIF(AZ43:BK43,5)</f>
        <v>0</v>
      </c>
      <c r="R35" s="38">
        <f aca="true" t="shared" si="26" ref="R35:R40">COUNTIF(AZ43:BK43,6)</f>
        <v>0</v>
      </c>
      <c r="S35" s="1"/>
      <c r="T35" s="113" t="s">
        <v>43</v>
      </c>
      <c r="U35" s="123"/>
      <c r="V35" s="153" t="s">
        <v>48</v>
      </c>
      <c r="W35" s="154"/>
      <c r="X35" s="1"/>
      <c r="Y35" s="53"/>
    </row>
    <row r="36" spans="2:25" ht="14.25" thickBot="1">
      <c r="B36" s="50"/>
      <c r="C36" s="1"/>
      <c r="D36" s="52"/>
      <c r="E36" s="52"/>
      <c r="F36" s="52"/>
      <c r="G36" s="52"/>
      <c r="H36" s="52"/>
      <c r="I36" s="52"/>
      <c r="J36" s="52"/>
      <c r="K36" s="52"/>
      <c r="L36" s="39" t="s">
        <v>29</v>
      </c>
      <c r="M36" s="37">
        <f t="shared" si="21"/>
        <v>0</v>
      </c>
      <c r="N36" s="37">
        <f t="shared" si="22"/>
        <v>0</v>
      </c>
      <c r="O36" s="37">
        <f t="shared" si="23"/>
        <v>0</v>
      </c>
      <c r="P36" s="37">
        <f t="shared" si="24"/>
        <v>0</v>
      </c>
      <c r="Q36" s="37">
        <f t="shared" si="25"/>
        <v>0</v>
      </c>
      <c r="R36" s="38">
        <f t="shared" si="26"/>
        <v>1</v>
      </c>
      <c r="S36" s="1"/>
      <c r="T36" s="149" t="s">
        <v>44</v>
      </c>
      <c r="U36" s="150"/>
      <c r="V36" s="151" t="s">
        <v>46</v>
      </c>
      <c r="W36" s="152"/>
      <c r="X36" s="1"/>
      <c r="Y36" s="53"/>
    </row>
    <row r="37" spans="2:25" ht="14.25" thickBot="1">
      <c r="B37" s="50"/>
      <c r="C37" s="113" t="s">
        <v>40</v>
      </c>
      <c r="D37" s="123"/>
      <c r="E37" s="138">
        <f>(COUNTIF(M45:X45,1)*10)+(COUNTIF(M45:X45,2)*8)+(COUNTIF(M45:X45,3)*6)+(COUNTIF(M45:X45,4)*4)+(COUNTIF(M45:X45,5)*2)+(COUNTIF(M45:X45,6)*1)+(W38*J43)</f>
        <v>23</v>
      </c>
      <c r="F37" s="139"/>
      <c r="G37" s="52"/>
      <c r="H37" s="52"/>
      <c r="I37" s="52"/>
      <c r="J37" s="52"/>
      <c r="K37" s="52"/>
      <c r="L37" s="40" t="s">
        <v>30</v>
      </c>
      <c r="M37" s="37">
        <f t="shared" si="21"/>
        <v>0</v>
      </c>
      <c r="N37" s="37">
        <f t="shared" si="22"/>
        <v>0</v>
      </c>
      <c r="O37" s="37">
        <f t="shared" si="23"/>
        <v>0</v>
      </c>
      <c r="P37" s="37">
        <f t="shared" si="24"/>
        <v>0</v>
      </c>
      <c r="Q37" s="37">
        <f t="shared" si="25"/>
        <v>0</v>
      </c>
      <c r="R37" s="38">
        <f t="shared" si="26"/>
        <v>2</v>
      </c>
      <c r="S37" s="1"/>
      <c r="T37" s="124" t="s">
        <v>45</v>
      </c>
      <c r="U37" s="125"/>
      <c r="V37" s="155" t="s">
        <v>47</v>
      </c>
      <c r="W37" s="156"/>
      <c r="X37" s="1"/>
      <c r="Y37" s="53"/>
    </row>
    <row r="38" spans="2:25" ht="14.25" thickBot="1">
      <c r="B38" s="50"/>
      <c r="C38" s="124"/>
      <c r="D38" s="125"/>
      <c r="E38" s="140"/>
      <c r="F38" s="141"/>
      <c r="G38" s="52"/>
      <c r="H38" s="52"/>
      <c r="I38" s="52"/>
      <c r="J38" s="52"/>
      <c r="K38" s="52"/>
      <c r="L38" s="41" t="s">
        <v>31</v>
      </c>
      <c r="M38" s="37">
        <f t="shared" si="21"/>
        <v>0</v>
      </c>
      <c r="N38" s="37">
        <f t="shared" si="22"/>
        <v>0</v>
      </c>
      <c r="O38" s="37">
        <f t="shared" si="23"/>
        <v>0</v>
      </c>
      <c r="P38" s="37">
        <f t="shared" si="24"/>
        <v>0</v>
      </c>
      <c r="Q38" s="37">
        <f t="shared" si="25"/>
        <v>0</v>
      </c>
      <c r="R38" s="38">
        <f t="shared" si="26"/>
        <v>1</v>
      </c>
      <c r="S38" s="1"/>
      <c r="T38" s="130" t="s">
        <v>49</v>
      </c>
      <c r="U38" s="131"/>
      <c r="V38" s="132"/>
      <c r="W38" s="157">
        <v>0</v>
      </c>
      <c r="X38" s="1"/>
      <c r="Y38" s="53"/>
    </row>
    <row r="39" spans="2:25" ht="14.25" thickBot="1">
      <c r="B39" s="50"/>
      <c r="C39" s="113" t="s">
        <v>41</v>
      </c>
      <c r="D39" s="123"/>
      <c r="E39" s="138">
        <f>IF(ISERROR(E37/J43),0,E37/J43)</f>
        <v>3.8333333333333335</v>
      </c>
      <c r="F39" s="139"/>
      <c r="G39" s="52"/>
      <c r="H39" s="52"/>
      <c r="I39" s="52"/>
      <c r="J39" s="52"/>
      <c r="K39" s="52"/>
      <c r="L39" s="42" t="s">
        <v>32</v>
      </c>
      <c r="M39" s="37">
        <f t="shared" si="21"/>
        <v>0</v>
      </c>
      <c r="N39" s="37">
        <f t="shared" si="22"/>
        <v>0</v>
      </c>
      <c r="O39" s="37">
        <f t="shared" si="23"/>
        <v>0</v>
      </c>
      <c r="P39" s="37">
        <f t="shared" si="24"/>
        <v>0</v>
      </c>
      <c r="Q39" s="37">
        <f t="shared" si="25"/>
        <v>0</v>
      </c>
      <c r="R39" s="38">
        <f t="shared" si="26"/>
        <v>1</v>
      </c>
      <c r="S39" s="1"/>
      <c r="T39" s="133"/>
      <c r="U39" s="134"/>
      <c r="V39" s="135"/>
      <c r="W39" s="137"/>
      <c r="X39" s="1"/>
      <c r="Y39" s="53"/>
    </row>
    <row r="40" spans="2:25" ht="14.25" thickBot="1">
      <c r="B40" s="50"/>
      <c r="C40" s="124"/>
      <c r="D40" s="125"/>
      <c r="E40" s="140"/>
      <c r="F40" s="141"/>
      <c r="G40" s="52"/>
      <c r="H40" s="52"/>
      <c r="I40" s="52"/>
      <c r="J40" s="52"/>
      <c r="K40" s="52"/>
      <c r="L40" s="43" t="s">
        <v>33</v>
      </c>
      <c r="M40" s="44">
        <f t="shared" si="21"/>
        <v>0</v>
      </c>
      <c r="N40" s="44">
        <f t="shared" si="22"/>
        <v>0</v>
      </c>
      <c r="O40" s="44">
        <f t="shared" si="23"/>
        <v>0</v>
      </c>
      <c r="P40" s="44">
        <f t="shared" si="24"/>
        <v>0</v>
      </c>
      <c r="Q40" s="44">
        <f t="shared" si="25"/>
        <v>0</v>
      </c>
      <c r="R40" s="45">
        <f t="shared" si="26"/>
        <v>1</v>
      </c>
      <c r="S40" s="1"/>
      <c r="T40" s="1"/>
      <c r="U40" s="1"/>
      <c r="V40" s="1"/>
      <c r="W40" s="1"/>
      <c r="X40" s="1"/>
      <c r="Y40" s="53"/>
    </row>
    <row r="41" spans="2:25" ht="14.25" thickBot="1">
      <c r="B41" s="50"/>
      <c r="C41" s="1"/>
      <c r="D41" s="52"/>
      <c r="E41" s="52"/>
      <c r="F41" s="52"/>
      <c r="G41" s="52"/>
      <c r="H41" s="52"/>
      <c r="I41" s="52"/>
      <c r="J41" s="52"/>
      <c r="K41" s="5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3"/>
    </row>
    <row r="42" spans="2:49" ht="14.25" thickBot="1">
      <c r="B42" s="50"/>
      <c r="C42" s="28"/>
      <c r="D42" s="5" t="s">
        <v>16</v>
      </c>
      <c r="E42" s="6" t="s">
        <v>0</v>
      </c>
      <c r="F42" s="7" t="s">
        <v>1</v>
      </c>
      <c r="G42" s="8" t="s">
        <v>2</v>
      </c>
      <c r="H42" s="9" t="s">
        <v>3</v>
      </c>
      <c r="I42" s="10" t="s">
        <v>4</v>
      </c>
      <c r="J42" s="11"/>
      <c r="K42" s="52"/>
      <c r="L42" s="19"/>
      <c r="M42" s="115" t="s">
        <v>10</v>
      </c>
      <c r="N42" s="116"/>
      <c r="O42" s="115" t="s">
        <v>11</v>
      </c>
      <c r="P42" s="116"/>
      <c r="Q42" s="115" t="s">
        <v>12</v>
      </c>
      <c r="R42" s="116"/>
      <c r="S42" s="115" t="s">
        <v>13</v>
      </c>
      <c r="T42" s="116"/>
      <c r="U42" s="115" t="s">
        <v>14</v>
      </c>
      <c r="V42" s="116"/>
      <c r="W42" s="115" t="s">
        <v>15</v>
      </c>
      <c r="X42" s="116"/>
      <c r="Y42" s="53"/>
      <c r="AG42" s="31" t="s">
        <v>76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2:63" ht="13.5">
      <c r="B43" s="50"/>
      <c r="C43" s="29" t="s">
        <v>17</v>
      </c>
      <c r="D43" s="3">
        <f>COUNTIF(M46:X46,1)</f>
        <v>0</v>
      </c>
      <c r="E43" s="3">
        <f>COUNTIF(M46:X46,2)</f>
        <v>0</v>
      </c>
      <c r="F43" s="3">
        <f>COUNTIF(M46:X46,3)</f>
        <v>0</v>
      </c>
      <c r="G43" s="3">
        <f>COUNTIF(M46:X46,4)</f>
        <v>0</v>
      </c>
      <c r="H43" s="3">
        <f>COUNTIF(M46:X46,5)</f>
        <v>0</v>
      </c>
      <c r="I43" s="3">
        <f>COUNTIF(M46:X46,6)</f>
        <v>6</v>
      </c>
      <c r="J43" s="13">
        <f>SUM(D43:I43)</f>
        <v>6</v>
      </c>
      <c r="K43" s="52"/>
      <c r="L43" s="20"/>
      <c r="M43" s="61" t="s">
        <v>65</v>
      </c>
      <c r="N43" s="62"/>
      <c r="O43" s="61" t="s">
        <v>65</v>
      </c>
      <c r="P43" s="62" t="s">
        <v>66</v>
      </c>
      <c r="Q43" s="61" t="s">
        <v>65</v>
      </c>
      <c r="R43" s="62"/>
      <c r="S43" s="61" t="s">
        <v>67</v>
      </c>
      <c r="T43" s="62" t="s">
        <v>68</v>
      </c>
      <c r="U43" s="61"/>
      <c r="V43" s="62"/>
      <c r="W43" s="61"/>
      <c r="X43" s="62"/>
      <c r="Y43" s="53"/>
      <c r="AG43" s="31">
        <f>COUNTIF(M45:X45,1)</f>
        <v>1</v>
      </c>
      <c r="AI43" t="s">
        <v>21</v>
      </c>
      <c r="AJ43">
        <f>SUMIF(M46:X46,1,M47:X47)</f>
        <v>0</v>
      </c>
      <c r="AK43">
        <f>SUMIF(M46:X46,1,M48:X48)</f>
        <v>0</v>
      </c>
      <c r="AL43" t="str">
        <f aca="true" t="shared" si="27" ref="AL43:AW43">IF(M46=1,M45,"-")</f>
        <v>-</v>
      </c>
      <c r="AM43" t="str">
        <f t="shared" si="27"/>
        <v>-</v>
      </c>
      <c r="AN43" t="str">
        <f t="shared" si="27"/>
        <v>-</v>
      </c>
      <c r="AO43" t="str">
        <f t="shared" si="27"/>
        <v>-</v>
      </c>
      <c r="AP43" t="str">
        <f t="shared" si="27"/>
        <v>-</v>
      </c>
      <c r="AQ43" t="str">
        <f t="shared" si="27"/>
        <v>-</v>
      </c>
      <c r="AR43" t="str">
        <f t="shared" si="27"/>
        <v>-</v>
      </c>
      <c r="AS43" t="str">
        <f t="shared" si="27"/>
        <v>-</v>
      </c>
      <c r="AT43" t="str">
        <f t="shared" si="27"/>
        <v>-</v>
      </c>
      <c r="AU43" t="str">
        <f t="shared" si="27"/>
        <v>-</v>
      </c>
      <c r="AV43" t="str">
        <f t="shared" si="27"/>
        <v>-</v>
      </c>
      <c r="AW43" t="str">
        <f t="shared" si="27"/>
        <v>-</v>
      </c>
      <c r="AY43" t="s">
        <v>28</v>
      </c>
      <c r="AZ43" t="str">
        <f aca="true" t="shared" si="28" ref="AZ43:BK43">IF(M44=1,M46,"-")</f>
        <v>-</v>
      </c>
      <c r="BA43" t="str">
        <f t="shared" si="28"/>
        <v>-</v>
      </c>
      <c r="BB43" t="str">
        <f t="shared" si="28"/>
        <v>-</v>
      </c>
      <c r="BC43" t="str">
        <f t="shared" si="28"/>
        <v>-</v>
      </c>
      <c r="BD43" t="str">
        <f t="shared" si="28"/>
        <v>-</v>
      </c>
      <c r="BE43" t="str">
        <f t="shared" si="28"/>
        <v>-</v>
      </c>
      <c r="BF43" t="str">
        <f t="shared" si="28"/>
        <v>-</v>
      </c>
      <c r="BG43" t="str">
        <f t="shared" si="28"/>
        <v>-</v>
      </c>
      <c r="BH43" t="str">
        <f t="shared" si="28"/>
        <v>-</v>
      </c>
      <c r="BI43" t="str">
        <f t="shared" si="28"/>
        <v>-</v>
      </c>
      <c r="BJ43" t="str">
        <f t="shared" si="28"/>
        <v>-</v>
      </c>
      <c r="BK43" t="str">
        <f t="shared" si="28"/>
        <v>-</v>
      </c>
    </row>
    <row r="44" spans="2:63" ht="13.5">
      <c r="B44" s="50"/>
      <c r="C44" s="29" t="s">
        <v>6</v>
      </c>
      <c r="D44" s="18">
        <f>IF(ISERROR(SUMIF(M46:X46,1,M47:X47)/D43),0,SUMIF(M46:X46,1,M47:X47)/D43)</f>
        <v>0</v>
      </c>
      <c r="E44" s="18">
        <f>IF(ISERROR(SUMIF(M46:X46,2,M47:X47)/E43),0,SUMIF(M46:X46,2,M47:X47)/E43)</f>
        <v>0</v>
      </c>
      <c r="F44" s="18">
        <f>IF(ISERROR(SUMIF(M46:X46,3,M47:X47)/F43),0,SUMIF(M46:X46,3,M47:X47)/F43)</f>
        <v>0</v>
      </c>
      <c r="G44" s="18">
        <f>IF(ISERROR(SUMIF(M46:X46,4,M47:X47)/G43),0,SUMIF(M46:X46,4,M47:X47)/G43)</f>
        <v>0</v>
      </c>
      <c r="H44" s="18">
        <f>IF(ISERROR(SUMIF(M46:X46,5,M47:X47)/H43),0,SUMIF(M46:X46,5,M47:X47)/H43)</f>
        <v>0</v>
      </c>
      <c r="I44" s="18">
        <f>IF(ISERROR(SUMIF(M46:X46,6,M47:X47)/I43),0,SUMIF(M46:X46,6,M47:X47)/I43)</f>
        <v>0.16833333333333333</v>
      </c>
      <c r="J44" s="16">
        <f>IF(ISERROR(SUM(M47:X47)/J43),0,SUM(M47:X47)/J43)</f>
        <v>0.16833333333333333</v>
      </c>
      <c r="K44" s="52"/>
      <c r="L44" s="20" t="s">
        <v>5</v>
      </c>
      <c r="M44" s="22">
        <v>6</v>
      </c>
      <c r="N44" s="23"/>
      <c r="O44" s="22">
        <v>3</v>
      </c>
      <c r="P44" s="23">
        <v>5</v>
      </c>
      <c r="Q44" s="22">
        <v>4</v>
      </c>
      <c r="R44" s="23"/>
      <c r="S44" s="22">
        <v>2</v>
      </c>
      <c r="T44" s="23">
        <v>3</v>
      </c>
      <c r="U44" s="22"/>
      <c r="V44" s="23"/>
      <c r="W44" s="22"/>
      <c r="X44" s="23"/>
      <c r="Y44" s="53"/>
      <c r="AG44" s="31">
        <f>COUNTIF(M45:X45,2)</f>
        <v>1</v>
      </c>
      <c r="AI44" t="s">
        <v>22</v>
      </c>
      <c r="AJ44">
        <f>SUMIF(M46:X46,2,M47:X47)</f>
        <v>0</v>
      </c>
      <c r="AK44">
        <f>SUMIF(M46:X46,2,M48:X48)</f>
        <v>0</v>
      </c>
      <c r="AL44" t="str">
        <f aca="true" t="shared" si="29" ref="AL44:AW44">IF(M46=2,M45,"-")</f>
        <v>-</v>
      </c>
      <c r="AM44" t="str">
        <f t="shared" si="29"/>
        <v>-</v>
      </c>
      <c r="AN44" t="str">
        <f t="shared" si="29"/>
        <v>-</v>
      </c>
      <c r="AO44" t="str">
        <f t="shared" si="29"/>
        <v>-</v>
      </c>
      <c r="AP44" t="str">
        <f t="shared" si="29"/>
        <v>-</v>
      </c>
      <c r="AQ44" t="str">
        <f t="shared" si="29"/>
        <v>-</v>
      </c>
      <c r="AR44" t="str">
        <f t="shared" si="29"/>
        <v>-</v>
      </c>
      <c r="AS44" t="str">
        <f t="shared" si="29"/>
        <v>-</v>
      </c>
      <c r="AT44" t="str">
        <f t="shared" si="29"/>
        <v>-</v>
      </c>
      <c r="AU44" t="str">
        <f t="shared" si="29"/>
        <v>-</v>
      </c>
      <c r="AV44" t="str">
        <f t="shared" si="29"/>
        <v>-</v>
      </c>
      <c r="AW44" t="str">
        <f t="shared" si="29"/>
        <v>-</v>
      </c>
      <c r="AY44" s="32" t="s">
        <v>29</v>
      </c>
      <c r="AZ44" t="str">
        <f aca="true" t="shared" si="30" ref="AZ44:BK44">IF(M44=2,M46,"-")</f>
        <v>-</v>
      </c>
      <c r="BA44" t="str">
        <f t="shared" si="30"/>
        <v>-</v>
      </c>
      <c r="BB44" t="str">
        <f t="shared" si="30"/>
        <v>-</v>
      </c>
      <c r="BC44" t="str">
        <f t="shared" si="30"/>
        <v>-</v>
      </c>
      <c r="BD44" t="str">
        <f t="shared" si="30"/>
        <v>-</v>
      </c>
      <c r="BE44" t="str">
        <f t="shared" si="30"/>
        <v>-</v>
      </c>
      <c r="BF44">
        <f t="shared" si="30"/>
        <v>6</v>
      </c>
      <c r="BG44" t="str">
        <f t="shared" si="30"/>
        <v>-</v>
      </c>
      <c r="BH44" t="str">
        <f t="shared" si="30"/>
        <v>-</v>
      </c>
      <c r="BI44" t="str">
        <f t="shared" si="30"/>
        <v>-</v>
      </c>
      <c r="BJ44" t="str">
        <f t="shared" si="30"/>
        <v>-</v>
      </c>
      <c r="BK44" t="str">
        <f t="shared" si="30"/>
        <v>-</v>
      </c>
    </row>
    <row r="45" spans="2:63" ht="13.5">
      <c r="B45" s="50"/>
      <c r="C45" s="29" t="s">
        <v>18</v>
      </c>
      <c r="D45" s="18">
        <f>IF(ISERROR(SUMIF(M46:X46,1,M48:X48)/D43),0,SUMIF(M46:X46,1,M48:X48)/D43)</f>
        <v>0</v>
      </c>
      <c r="E45" s="18">
        <f>IF(ISERROR(SUMIF(M46:X46,2,M48:X48)/E43),0,SUMIF(M46:X46,2,M48:X48)/E43)</f>
        <v>0</v>
      </c>
      <c r="F45" s="18">
        <f>IF(ISERROR(SUMIF(M46:X46,3,M48:X48)/F43),0,SUMIF(M46:X46,3,M48:X48)/F43)</f>
        <v>0</v>
      </c>
      <c r="G45" s="18">
        <f>IF(ISERROR(SUMIF(M46:X46,4,M48:X48)/G43),0,SUMIF(M46:X46,4,M48:X48)/G43)</f>
        <v>0</v>
      </c>
      <c r="H45" s="18">
        <f>IF(ISERROR(SUMIF(M46:X46,5,M48:X48)/H43),0,SUMIF(M46:X46,5,M48:X48)/H43)</f>
        <v>0</v>
      </c>
      <c r="I45" s="18">
        <f>IF(ISERROR(SUMIF(M46:X46,6,M48:X48)/I43),0,SUMIF(M46:X46,6,M48:X48)/I43)</f>
        <v>2.1666666666666665</v>
      </c>
      <c r="J45" s="16">
        <f>IF(ISERROR(SUM(M48:X48)/J43),0,SUM(M48:X48)/J43)</f>
        <v>2.1666666666666665</v>
      </c>
      <c r="K45" s="52"/>
      <c r="L45" s="20" t="s">
        <v>7</v>
      </c>
      <c r="M45" s="22">
        <v>2</v>
      </c>
      <c r="N45" s="23"/>
      <c r="O45" s="22">
        <v>6</v>
      </c>
      <c r="P45" s="23">
        <v>6</v>
      </c>
      <c r="Q45" s="22">
        <v>1</v>
      </c>
      <c r="R45" s="23"/>
      <c r="S45" s="22">
        <v>5</v>
      </c>
      <c r="T45" s="23">
        <v>6</v>
      </c>
      <c r="U45" s="22"/>
      <c r="V45" s="23"/>
      <c r="W45" s="22"/>
      <c r="X45" s="23"/>
      <c r="Y45" s="53"/>
      <c r="AG45" s="31">
        <f>COUNTIF(M45:X45,3)</f>
        <v>0</v>
      </c>
      <c r="AI45" t="s">
        <v>23</v>
      </c>
      <c r="AJ45">
        <f>SUMIF(M46:X46,3,M47:X47)</f>
        <v>0</v>
      </c>
      <c r="AK45">
        <f>SUMIF(M46:X46,3,M48:X48)</f>
        <v>0</v>
      </c>
      <c r="AL45" t="str">
        <f aca="true" t="shared" si="31" ref="AL45:AW45">IF(M46=3,M45,"-")</f>
        <v>-</v>
      </c>
      <c r="AM45" t="str">
        <f t="shared" si="31"/>
        <v>-</v>
      </c>
      <c r="AN45" t="str">
        <f t="shared" si="31"/>
        <v>-</v>
      </c>
      <c r="AO45" t="str">
        <f t="shared" si="31"/>
        <v>-</v>
      </c>
      <c r="AP45" t="str">
        <f t="shared" si="31"/>
        <v>-</v>
      </c>
      <c r="AQ45" t="str">
        <f t="shared" si="31"/>
        <v>-</v>
      </c>
      <c r="AR45" t="str">
        <f t="shared" si="31"/>
        <v>-</v>
      </c>
      <c r="AS45" t="str">
        <f t="shared" si="31"/>
        <v>-</v>
      </c>
      <c r="AT45" t="str">
        <f t="shared" si="31"/>
        <v>-</v>
      </c>
      <c r="AU45" t="str">
        <f t="shared" si="31"/>
        <v>-</v>
      </c>
      <c r="AV45" t="str">
        <f t="shared" si="31"/>
        <v>-</v>
      </c>
      <c r="AW45" t="str">
        <f t="shared" si="31"/>
        <v>-</v>
      </c>
      <c r="AY45" s="33" t="s">
        <v>30</v>
      </c>
      <c r="AZ45" t="str">
        <f aca="true" t="shared" si="32" ref="AZ45:BK45">IF(M44=3,M46,"-")</f>
        <v>-</v>
      </c>
      <c r="BA45" t="str">
        <f t="shared" si="32"/>
        <v>-</v>
      </c>
      <c r="BB45">
        <f t="shared" si="32"/>
        <v>6</v>
      </c>
      <c r="BC45" t="str">
        <f t="shared" si="32"/>
        <v>-</v>
      </c>
      <c r="BD45" t="str">
        <f t="shared" si="32"/>
        <v>-</v>
      </c>
      <c r="BE45" t="str">
        <f t="shared" si="32"/>
        <v>-</v>
      </c>
      <c r="BF45" t="str">
        <f t="shared" si="32"/>
        <v>-</v>
      </c>
      <c r="BG45">
        <f t="shared" si="32"/>
        <v>6</v>
      </c>
      <c r="BH45" t="str">
        <f t="shared" si="32"/>
        <v>-</v>
      </c>
      <c r="BI45" t="str">
        <f t="shared" si="32"/>
        <v>-</v>
      </c>
      <c r="BJ45" t="str">
        <f t="shared" si="32"/>
        <v>-</v>
      </c>
      <c r="BK45" t="str">
        <f t="shared" si="32"/>
        <v>-</v>
      </c>
    </row>
    <row r="46" spans="2:63" ht="13.5">
      <c r="B46" s="50"/>
      <c r="C46" s="29" t="s">
        <v>19</v>
      </c>
      <c r="D46" s="3">
        <f>COUNTIF(AL43:AW43,1)</f>
        <v>0</v>
      </c>
      <c r="E46" s="3">
        <f>COUNTIF(AL44:AW44,1)</f>
        <v>0</v>
      </c>
      <c r="F46" s="3">
        <f>COUNTIF(AL45:AW45,1)</f>
        <v>0</v>
      </c>
      <c r="G46" s="3">
        <f>COUNTIF(AL46:AW46,1)</f>
        <v>0</v>
      </c>
      <c r="H46" s="3">
        <f>COUNTIF(AL47:AW47,1)</f>
        <v>0</v>
      </c>
      <c r="I46" s="3">
        <f>COUNTIF(AL48:AW48,1)</f>
        <v>1</v>
      </c>
      <c r="J46" s="13">
        <f>COUNTIF(M45:X45,1)</f>
        <v>1</v>
      </c>
      <c r="K46" s="52"/>
      <c r="L46" s="20" t="s">
        <v>9</v>
      </c>
      <c r="M46" s="22">
        <v>6</v>
      </c>
      <c r="N46" s="23"/>
      <c r="O46" s="22">
        <v>6</v>
      </c>
      <c r="P46" s="23">
        <v>6</v>
      </c>
      <c r="Q46" s="22">
        <v>6</v>
      </c>
      <c r="R46" s="23"/>
      <c r="S46" s="22">
        <v>6</v>
      </c>
      <c r="T46" s="23">
        <v>6</v>
      </c>
      <c r="U46" s="22"/>
      <c r="V46" s="23"/>
      <c r="W46" s="22"/>
      <c r="X46" s="23"/>
      <c r="Y46" s="53"/>
      <c r="AG46" s="31">
        <f>COUNTIF(M45:X45,4)</f>
        <v>0</v>
      </c>
      <c r="AI46" t="s">
        <v>24</v>
      </c>
      <c r="AJ46">
        <f>SUMIF(M46:X46,4,M47:X47)</f>
        <v>0</v>
      </c>
      <c r="AK46">
        <f>SUMIF(M46:X46,4,M48:X48)</f>
        <v>0</v>
      </c>
      <c r="AL46" t="str">
        <f aca="true" t="shared" si="33" ref="AL46:AW46">IF(M46=4,M45,"-")</f>
        <v>-</v>
      </c>
      <c r="AM46" t="str">
        <f t="shared" si="33"/>
        <v>-</v>
      </c>
      <c r="AN46" t="str">
        <f t="shared" si="33"/>
        <v>-</v>
      </c>
      <c r="AO46" t="str">
        <f t="shared" si="33"/>
        <v>-</v>
      </c>
      <c r="AP46" t="str">
        <f t="shared" si="33"/>
        <v>-</v>
      </c>
      <c r="AQ46" t="str">
        <f t="shared" si="33"/>
        <v>-</v>
      </c>
      <c r="AR46" t="str">
        <f t="shared" si="33"/>
        <v>-</v>
      </c>
      <c r="AS46" t="str">
        <f t="shared" si="33"/>
        <v>-</v>
      </c>
      <c r="AT46" t="str">
        <f t="shared" si="33"/>
        <v>-</v>
      </c>
      <c r="AU46" t="str">
        <f t="shared" si="33"/>
        <v>-</v>
      </c>
      <c r="AV46" t="str">
        <f t="shared" si="33"/>
        <v>-</v>
      </c>
      <c r="AW46" t="str">
        <f t="shared" si="33"/>
        <v>-</v>
      </c>
      <c r="AY46" s="34" t="s">
        <v>31</v>
      </c>
      <c r="AZ46" t="str">
        <f aca="true" t="shared" si="34" ref="AZ46:BK46">IF(M44=4,M46,"-")</f>
        <v>-</v>
      </c>
      <c r="BA46" t="str">
        <f t="shared" si="34"/>
        <v>-</v>
      </c>
      <c r="BB46" t="str">
        <f t="shared" si="34"/>
        <v>-</v>
      </c>
      <c r="BC46" t="str">
        <f t="shared" si="34"/>
        <v>-</v>
      </c>
      <c r="BD46">
        <f t="shared" si="34"/>
        <v>6</v>
      </c>
      <c r="BE46" t="str">
        <f t="shared" si="34"/>
        <v>-</v>
      </c>
      <c r="BF46" t="str">
        <f t="shared" si="34"/>
        <v>-</v>
      </c>
      <c r="BG46" t="str">
        <f t="shared" si="34"/>
        <v>-</v>
      </c>
      <c r="BH46" t="str">
        <f t="shared" si="34"/>
        <v>-</v>
      </c>
      <c r="BI46" t="str">
        <f t="shared" si="34"/>
        <v>-</v>
      </c>
      <c r="BJ46" t="str">
        <f t="shared" si="34"/>
        <v>-</v>
      </c>
      <c r="BK46" t="str">
        <f t="shared" si="34"/>
        <v>-</v>
      </c>
    </row>
    <row r="47" spans="2:63" ht="13.5">
      <c r="B47" s="50"/>
      <c r="C47" s="29" t="s">
        <v>20</v>
      </c>
      <c r="D47" s="3">
        <f>COUNTIF(AL43:AW43,2)</f>
        <v>0</v>
      </c>
      <c r="E47" s="3">
        <f>COUNTIF(AL44:AW44,2)</f>
        <v>0</v>
      </c>
      <c r="F47" s="3">
        <f>COUNTIF(AL45:AW45,2)</f>
        <v>0</v>
      </c>
      <c r="G47" s="3">
        <f>COUNTIF(AL46:AW46,2)</f>
        <v>0</v>
      </c>
      <c r="H47" s="3">
        <f>COUNTIF(AL47:AW47,2)</f>
        <v>0</v>
      </c>
      <c r="I47" s="3">
        <f>COUNTIF(AL48:AW48,2)</f>
        <v>1</v>
      </c>
      <c r="J47" s="13">
        <f>COUNTIF(M45:X45,2)</f>
        <v>1</v>
      </c>
      <c r="K47" s="52"/>
      <c r="L47" s="20" t="s">
        <v>6</v>
      </c>
      <c r="M47" s="24">
        <v>0.18</v>
      </c>
      <c r="N47" s="25"/>
      <c r="O47" s="24">
        <v>0.08</v>
      </c>
      <c r="P47" s="25">
        <v>0.27</v>
      </c>
      <c r="Q47" s="24">
        <v>0.16</v>
      </c>
      <c r="R47" s="25"/>
      <c r="S47" s="24">
        <v>0.22</v>
      </c>
      <c r="T47" s="25">
        <v>0.1</v>
      </c>
      <c r="U47" s="24"/>
      <c r="V47" s="25"/>
      <c r="W47" s="24"/>
      <c r="X47" s="25"/>
      <c r="Y47" s="53"/>
      <c r="AG47" s="31">
        <f>COUNTIF(M45:X45,5)</f>
        <v>1</v>
      </c>
      <c r="AI47" t="s">
        <v>25</v>
      </c>
      <c r="AJ47">
        <f>SUMIF(M46:X46,5,M47:X47)</f>
        <v>0</v>
      </c>
      <c r="AK47">
        <f>SUMIF(M46:X46,5,M48:X48)</f>
        <v>0</v>
      </c>
      <c r="AL47" t="str">
        <f aca="true" t="shared" si="35" ref="AL47:AW47">IF(M46=5,M45,"-")</f>
        <v>-</v>
      </c>
      <c r="AM47" t="str">
        <f t="shared" si="35"/>
        <v>-</v>
      </c>
      <c r="AN47" t="str">
        <f t="shared" si="35"/>
        <v>-</v>
      </c>
      <c r="AO47" t="str">
        <f t="shared" si="35"/>
        <v>-</v>
      </c>
      <c r="AP47" t="str">
        <f t="shared" si="35"/>
        <v>-</v>
      </c>
      <c r="AQ47" t="str">
        <f t="shared" si="35"/>
        <v>-</v>
      </c>
      <c r="AR47" t="str">
        <f t="shared" si="35"/>
        <v>-</v>
      </c>
      <c r="AS47" t="str">
        <f t="shared" si="35"/>
        <v>-</v>
      </c>
      <c r="AT47" t="str">
        <f t="shared" si="35"/>
        <v>-</v>
      </c>
      <c r="AU47" t="str">
        <f t="shared" si="35"/>
        <v>-</v>
      </c>
      <c r="AV47" t="str">
        <f t="shared" si="35"/>
        <v>-</v>
      </c>
      <c r="AW47" t="str">
        <f t="shared" si="35"/>
        <v>-</v>
      </c>
      <c r="AY47" s="35" t="s">
        <v>32</v>
      </c>
      <c r="AZ47" t="str">
        <f aca="true" t="shared" si="36" ref="AZ47:BK47">IF(M44=5,M46,"-")</f>
        <v>-</v>
      </c>
      <c r="BA47" t="str">
        <f t="shared" si="36"/>
        <v>-</v>
      </c>
      <c r="BB47" t="str">
        <f t="shared" si="36"/>
        <v>-</v>
      </c>
      <c r="BC47">
        <f t="shared" si="36"/>
        <v>6</v>
      </c>
      <c r="BD47" t="str">
        <f t="shared" si="36"/>
        <v>-</v>
      </c>
      <c r="BE47" t="str">
        <f t="shared" si="36"/>
        <v>-</v>
      </c>
      <c r="BF47" t="str">
        <f t="shared" si="36"/>
        <v>-</v>
      </c>
      <c r="BG47" t="str">
        <f t="shared" si="36"/>
        <v>-</v>
      </c>
      <c r="BH47" t="str">
        <f t="shared" si="36"/>
        <v>-</v>
      </c>
      <c r="BI47" t="str">
        <f t="shared" si="36"/>
        <v>-</v>
      </c>
      <c r="BJ47" t="str">
        <f t="shared" si="36"/>
        <v>-</v>
      </c>
      <c r="BK47" t="str">
        <f t="shared" si="36"/>
        <v>-</v>
      </c>
    </row>
    <row r="48" spans="2:63" ht="14.25" thickBot="1">
      <c r="B48" s="50"/>
      <c r="C48" s="30" t="s">
        <v>27</v>
      </c>
      <c r="D48" s="15">
        <f aca="true" t="shared" si="37" ref="D48:J48">IF(ISERROR(SUM(D46:D47)/D43),0,SUM(D46:D47)/D43)*100</f>
        <v>0</v>
      </c>
      <c r="E48" s="15">
        <f t="shared" si="37"/>
        <v>0</v>
      </c>
      <c r="F48" s="15">
        <f t="shared" si="37"/>
        <v>0</v>
      </c>
      <c r="G48" s="15">
        <f t="shared" si="37"/>
        <v>0</v>
      </c>
      <c r="H48" s="15">
        <f t="shared" si="37"/>
        <v>0</v>
      </c>
      <c r="I48" s="15">
        <f t="shared" si="37"/>
        <v>33.33333333333333</v>
      </c>
      <c r="J48" s="17">
        <f t="shared" si="37"/>
        <v>33.33333333333333</v>
      </c>
      <c r="K48" s="52"/>
      <c r="L48" s="21" t="s">
        <v>8</v>
      </c>
      <c r="M48" s="26">
        <v>2</v>
      </c>
      <c r="N48" s="27"/>
      <c r="O48" s="26">
        <v>1</v>
      </c>
      <c r="P48" s="27">
        <v>4</v>
      </c>
      <c r="Q48" s="26">
        <v>3</v>
      </c>
      <c r="R48" s="27"/>
      <c r="S48" s="26">
        <v>1</v>
      </c>
      <c r="T48" s="27">
        <v>2</v>
      </c>
      <c r="U48" s="26"/>
      <c r="V48" s="27"/>
      <c r="W48" s="26"/>
      <c r="X48" s="27"/>
      <c r="Y48" s="53"/>
      <c r="AG48" s="31">
        <f>COUNTIF(M45:X45,6)</f>
        <v>3</v>
      </c>
      <c r="AI48" t="s">
        <v>26</v>
      </c>
      <c r="AJ48">
        <f>SUMIF(M46:X46,6,M47:X47)</f>
        <v>1.01</v>
      </c>
      <c r="AK48">
        <f>SUMIF(M46:X46,6,M48:X48)</f>
        <v>13</v>
      </c>
      <c r="AL48">
        <f aca="true" t="shared" si="38" ref="AL48:AW48">IF(M46=6,M45,"-")</f>
        <v>2</v>
      </c>
      <c r="AM48" t="str">
        <f t="shared" si="38"/>
        <v>-</v>
      </c>
      <c r="AN48">
        <f t="shared" si="38"/>
        <v>6</v>
      </c>
      <c r="AO48">
        <f t="shared" si="38"/>
        <v>6</v>
      </c>
      <c r="AP48">
        <f t="shared" si="38"/>
        <v>1</v>
      </c>
      <c r="AQ48" t="str">
        <f t="shared" si="38"/>
        <v>-</v>
      </c>
      <c r="AR48">
        <f t="shared" si="38"/>
        <v>5</v>
      </c>
      <c r="AS48">
        <f t="shared" si="38"/>
        <v>6</v>
      </c>
      <c r="AT48" t="str">
        <f t="shared" si="38"/>
        <v>-</v>
      </c>
      <c r="AU48" t="str">
        <f t="shared" si="38"/>
        <v>-</v>
      </c>
      <c r="AV48" t="str">
        <f t="shared" si="38"/>
        <v>-</v>
      </c>
      <c r="AW48" t="str">
        <f t="shared" si="38"/>
        <v>-</v>
      </c>
      <c r="AY48" s="36" t="s">
        <v>33</v>
      </c>
      <c r="AZ48">
        <f aca="true" t="shared" si="39" ref="AZ48:BK48">IF(M44=6,M46,"-")</f>
        <v>6</v>
      </c>
      <c r="BA48" t="str">
        <f t="shared" si="39"/>
        <v>-</v>
      </c>
      <c r="BB48" t="str">
        <f t="shared" si="39"/>
        <v>-</v>
      </c>
      <c r="BC48" t="str">
        <f t="shared" si="39"/>
        <v>-</v>
      </c>
      <c r="BD48" t="str">
        <f t="shared" si="39"/>
        <v>-</v>
      </c>
      <c r="BE48" t="str">
        <f t="shared" si="39"/>
        <v>-</v>
      </c>
      <c r="BF48" t="str">
        <f t="shared" si="39"/>
        <v>-</v>
      </c>
      <c r="BG48" t="str">
        <f t="shared" si="39"/>
        <v>-</v>
      </c>
      <c r="BH48" t="str">
        <f t="shared" si="39"/>
        <v>-</v>
      </c>
      <c r="BI48" t="str">
        <f t="shared" si="39"/>
        <v>-</v>
      </c>
      <c r="BJ48" t="str">
        <f t="shared" si="39"/>
        <v>-</v>
      </c>
      <c r="BK48" t="str">
        <f t="shared" si="39"/>
        <v>-</v>
      </c>
    </row>
    <row r="49" spans="2:25" ht="14.25" thickBot="1">
      <c r="B49" s="54"/>
      <c r="C49" s="55"/>
      <c r="D49" s="56"/>
      <c r="E49" s="56"/>
      <c r="F49" s="56"/>
      <c r="G49" s="56"/>
      <c r="H49" s="56"/>
      <c r="I49" s="56"/>
      <c r="J49" s="56"/>
      <c r="K49" s="56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7"/>
    </row>
    <row r="50" ht="14.25" thickBot="1"/>
    <row r="51" spans="2:25" ht="13.5"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9"/>
    </row>
    <row r="52" spans="2:25" ht="14.25" thickBot="1">
      <c r="B52" s="50">
        <v>2</v>
      </c>
      <c r="C52" s="144" t="s">
        <v>77</v>
      </c>
      <c r="D52" s="144"/>
      <c r="E52" s="144"/>
      <c r="F52" s="145" t="s">
        <v>42</v>
      </c>
      <c r="G52" s="143"/>
      <c r="H52" s="143"/>
      <c r="I52" s="143"/>
      <c r="J52" s="52"/>
      <c r="K52" s="5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3"/>
    </row>
    <row r="53" spans="2:25" ht="14.25" thickBot="1">
      <c r="B53" s="50"/>
      <c r="C53" s="142" t="s">
        <v>95</v>
      </c>
      <c r="D53" s="142"/>
      <c r="E53" s="142"/>
      <c r="F53" s="143"/>
      <c r="G53" s="143"/>
      <c r="H53" s="143"/>
      <c r="I53" s="143"/>
      <c r="J53" s="51"/>
      <c r="K53" s="89"/>
      <c r="L53" s="4"/>
      <c r="M53" s="5" t="s">
        <v>34</v>
      </c>
      <c r="N53" s="5" t="s">
        <v>35</v>
      </c>
      <c r="O53" s="5" t="s">
        <v>36</v>
      </c>
      <c r="P53" s="5" t="s">
        <v>37</v>
      </c>
      <c r="Q53" s="5" t="s">
        <v>38</v>
      </c>
      <c r="R53" s="11" t="s">
        <v>39</v>
      </c>
      <c r="S53" s="1"/>
      <c r="T53" s="1"/>
      <c r="U53" s="1"/>
      <c r="V53" s="1"/>
      <c r="W53" s="1"/>
      <c r="X53" s="1"/>
      <c r="Y53" s="53"/>
    </row>
    <row r="54" spans="2:25" ht="13.5">
      <c r="B54" s="50"/>
      <c r="C54" s="1"/>
      <c r="D54" s="52"/>
      <c r="E54" s="52"/>
      <c r="F54" s="52"/>
      <c r="G54" s="52"/>
      <c r="H54" s="52"/>
      <c r="I54" s="52"/>
      <c r="J54" s="52"/>
      <c r="K54" s="52"/>
      <c r="L54" s="12" t="s">
        <v>28</v>
      </c>
      <c r="M54" s="37">
        <f aca="true" t="shared" si="40" ref="M54:M59">COUNTIF(AZ62:BK62,1)</f>
        <v>0</v>
      </c>
      <c r="N54" s="37">
        <f aca="true" t="shared" si="41" ref="N54:N59">COUNTIF(AZ62:BK62,2)</f>
        <v>0</v>
      </c>
      <c r="O54" s="37">
        <f aca="true" t="shared" si="42" ref="O54:O59">COUNTIF(AZ62:BK62,3)</f>
        <v>0</v>
      </c>
      <c r="P54" s="37">
        <f aca="true" t="shared" si="43" ref="P54:P59">COUNTIF(AZ62:BK62,4)</f>
        <v>0</v>
      </c>
      <c r="Q54" s="37">
        <f aca="true" t="shared" si="44" ref="Q54:Q59">COUNTIF(AZ62:BK62,5)</f>
        <v>0</v>
      </c>
      <c r="R54" s="38">
        <f aca="true" t="shared" si="45" ref="R54:R59">COUNTIF(AZ62:BK62,6)</f>
        <v>1</v>
      </c>
      <c r="S54" s="1"/>
      <c r="T54" s="117" t="s">
        <v>43</v>
      </c>
      <c r="U54" s="118"/>
      <c r="V54" s="119" t="s">
        <v>48</v>
      </c>
      <c r="W54" s="120"/>
      <c r="X54" s="1"/>
      <c r="Y54" s="53"/>
    </row>
    <row r="55" spans="2:25" ht="14.25" customHeight="1" thickBot="1">
      <c r="B55" s="50"/>
      <c r="C55" s="1"/>
      <c r="D55" s="52"/>
      <c r="E55" s="52"/>
      <c r="F55" s="52"/>
      <c r="G55" s="52"/>
      <c r="H55" s="52"/>
      <c r="I55" s="52"/>
      <c r="J55" s="52"/>
      <c r="K55" s="52"/>
      <c r="L55" s="39" t="s">
        <v>29</v>
      </c>
      <c r="M55" s="37">
        <f t="shared" si="40"/>
        <v>0</v>
      </c>
      <c r="N55" s="37">
        <f t="shared" si="41"/>
        <v>0</v>
      </c>
      <c r="O55" s="37">
        <f t="shared" si="42"/>
        <v>0</v>
      </c>
      <c r="P55" s="37">
        <f t="shared" si="43"/>
        <v>0</v>
      </c>
      <c r="Q55" s="37">
        <f t="shared" si="44"/>
        <v>0</v>
      </c>
      <c r="R55" s="38">
        <f t="shared" si="45"/>
        <v>0</v>
      </c>
      <c r="S55" s="1"/>
      <c r="T55" s="121" t="s">
        <v>44</v>
      </c>
      <c r="U55" s="122"/>
      <c r="V55" s="111" t="s">
        <v>46</v>
      </c>
      <c r="W55" s="112"/>
      <c r="X55" s="1"/>
      <c r="Y55" s="53"/>
    </row>
    <row r="56" spans="2:25" ht="14.25" customHeight="1" thickBot="1">
      <c r="B56" s="50"/>
      <c r="C56" s="113" t="s">
        <v>40</v>
      </c>
      <c r="D56" s="123"/>
      <c r="E56" s="138">
        <f>(COUNTIF(M64:X64,1)*10)+(COUNTIF(M64:X64,2)*8)+(COUNTIF(M64:X64,3)*6)+(COUNTIF(M64:X64,4)*4)+(COUNTIF(M64:X64,5)*2)+(COUNTIF(M64:X64,6)*1)+(W57*J62)</f>
        <v>11</v>
      </c>
      <c r="F56" s="139"/>
      <c r="G56" s="52"/>
      <c r="H56" s="52"/>
      <c r="I56" s="52"/>
      <c r="J56" s="52"/>
      <c r="K56" s="52"/>
      <c r="L56" s="40" t="s">
        <v>30</v>
      </c>
      <c r="M56" s="37">
        <f t="shared" si="40"/>
        <v>0</v>
      </c>
      <c r="N56" s="37">
        <f t="shared" si="41"/>
        <v>0</v>
      </c>
      <c r="O56" s="37">
        <f t="shared" si="42"/>
        <v>0</v>
      </c>
      <c r="P56" s="37">
        <f t="shared" si="43"/>
        <v>0</v>
      </c>
      <c r="Q56" s="37">
        <f t="shared" si="44"/>
        <v>0</v>
      </c>
      <c r="R56" s="38">
        <f t="shared" si="45"/>
        <v>2</v>
      </c>
      <c r="S56" s="1"/>
      <c r="T56" s="126" t="s">
        <v>45</v>
      </c>
      <c r="U56" s="127"/>
      <c r="V56" s="128" t="s">
        <v>47</v>
      </c>
      <c r="W56" s="129"/>
      <c r="X56" s="1"/>
      <c r="Y56" s="53"/>
    </row>
    <row r="57" spans="2:25" ht="14.25" customHeight="1" thickBot="1">
      <c r="B57" s="50"/>
      <c r="C57" s="124"/>
      <c r="D57" s="125"/>
      <c r="E57" s="140"/>
      <c r="F57" s="141"/>
      <c r="G57" s="52"/>
      <c r="H57" s="52"/>
      <c r="I57" s="52"/>
      <c r="J57" s="52"/>
      <c r="K57" s="52"/>
      <c r="L57" s="41" t="s">
        <v>31</v>
      </c>
      <c r="M57" s="37">
        <f t="shared" si="40"/>
        <v>0</v>
      </c>
      <c r="N57" s="37">
        <f t="shared" si="41"/>
        <v>0</v>
      </c>
      <c r="O57" s="37">
        <f t="shared" si="42"/>
        <v>0</v>
      </c>
      <c r="P57" s="37">
        <f t="shared" si="43"/>
        <v>0</v>
      </c>
      <c r="Q57" s="37">
        <f t="shared" si="44"/>
        <v>0</v>
      </c>
      <c r="R57" s="38">
        <f t="shared" si="45"/>
        <v>1</v>
      </c>
      <c r="S57" s="1"/>
      <c r="T57" s="130" t="s">
        <v>49</v>
      </c>
      <c r="U57" s="131"/>
      <c r="V57" s="132"/>
      <c r="W57" s="136">
        <v>0</v>
      </c>
      <c r="X57" s="1"/>
      <c r="Y57" s="53"/>
    </row>
    <row r="58" spans="2:25" ht="14.25" customHeight="1" thickBot="1">
      <c r="B58" s="50"/>
      <c r="C58" s="113" t="s">
        <v>41</v>
      </c>
      <c r="D58" s="123"/>
      <c r="E58" s="138">
        <f>IF(ISERROR(E56/J62),0,E56/J62)</f>
        <v>1.2222222222222223</v>
      </c>
      <c r="F58" s="139"/>
      <c r="G58" s="52"/>
      <c r="H58" s="52"/>
      <c r="I58" s="52"/>
      <c r="J58" s="52"/>
      <c r="K58" s="52"/>
      <c r="L58" s="42" t="s">
        <v>32</v>
      </c>
      <c r="M58" s="37">
        <f t="shared" si="40"/>
        <v>0</v>
      </c>
      <c r="N58" s="37">
        <f t="shared" si="41"/>
        <v>0</v>
      </c>
      <c r="O58" s="37">
        <f t="shared" si="42"/>
        <v>0</v>
      </c>
      <c r="P58" s="37">
        <f t="shared" si="43"/>
        <v>0</v>
      </c>
      <c r="Q58" s="37">
        <f t="shared" si="44"/>
        <v>0</v>
      </c>
      <c r="R58" s="38">
        <f t="shared" si="45"/>
        <v>1</v>
      </c>
      <c r="S58" s="1"/>
      <c r="T58" s="133"/>
      <c r="U58" s="134"/>
      <c r="V58" s="135"/>
      <c r="W58" s="137"/>
      <c r="X58" s="1"/>
      <c r="Y58" s="53"/>
    </row>
    <row r="59" spans="2:25" ht="14.25" customHeight="1" thickBot="1">
      <c r="B59" s="50"/>
      <c r="C59" s="124"/>
      <c r="D59" s="125"/>
      <c r="E59" s="140"/>
      <c r="F59" s="141"/>
      <c r="G59" s="52"/>
      <c r="H59" s="52"/>
      <c r="I59" s="52"/>
      <c r="J59" s="52"/>
      <c r="K59" s="52"/>
      <c r="L59" s="43" t="s">
        <v>33</v>
      </c>
      <c r="M59" s="44">
        <f t="shared" si="40"/>
        <v>0</v>
      </c>
      <c r="N59" s="44">
        <f t="shared" si="41"/>
        <v>0</v>
      </c>
      <c r="O59" s="44">
        <f t="shared" si="42"/>
        <v>0</v>
      </c>
      <c r="P59" s="44">
        <f t="shared" si="43"/>
        <v>0</v>
      </c>
      <c r="Q59" s="44">
        <f t="shared" si="44"/>
        <v>0</v>
      </c>
      <c r="R59" s="45">
        <f t="shared" si="45"/>
        <v>4</v>
      </c>
      <c r="S59" s="1"/>
      <c r="T59" s="1"/>
      <c r="U59" s="1"/>
      <c r="V59" s="1"/>
      <c r="W59" s="1"/>
      <c r="X59" s="1"/>
      <c r="Y59" s="53"/>
    </row>
    <row r="60" spans="2:25" ht="14.25" thickBot="1">
      <c r="B60" s="50"/>
      <c r="C60" s="1"/>
      <c r="D60" s="52"/>
      <c r="E60" s="52"/>
      <c r="F60" s="52"/>
      <c r="G60" s="52"/>
      <c r="H60" s="52"/>
      <c r="I60" s="52"/>
      <c r="J60" s="52"/>
      <c r="K60" s="5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3"/>
    </row>
    <row r="61" spans="2:49" ht="14.25" thickBot="1">
      <c r="B61" s="50"/>
      <c r="C61" s="28"/>
      <c r="D61" s="5" t="s">
        <v>16</v>
      </c>
      <c r="E61" s="6" t="s">
        <v>0</v>
      </c>
      <c r="F61" s="7" t="s">
        <v>1</v>
      </c>
      <c r="G61" s="8" t="s">
        <v>2</v>
      </c>
      <c r="H61" s="9" t="s">
        <v>3</v>
      </c>
      <c r="I61" s="10" t="s">
        <v>4</v>
      </c>
      <c r="J61" s="11"/>
      <c r="K61" s="52"/>
      <c r="L61" s="19"/>
      <c r="M61" s="115" t="s">
        <v>10</v>
      </c>
      <c r="N61" s="116"/>
      <c r="O61" s="115" t="s">
        <v>11</v>
      </c>
      <c r="P61" s="116"/>
      <c r="Q61" s="115" t="s">
        <v>12</v>
      </c>
      <c r="R61" s="116"/>
      <c r="S61" s="115" t="s">
        <v>13</v>
      </c>
      <c r="T61" s="116"/>
      <c r="U61" s="115" t="s">
        <v>14</v>
      </c>
      <c r="V61" s="116"/>
      <c r="W61" s="115" t="s">
        <v>15</v>
      </c>
      <c r="X61" s="116"/>
      <c r="Y61" s="53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2:63" ht="13.5">
      <c r="B62" s="50"/>
      <c r="C62" s="29" t="s">
        <v>17</v>
      </c>
      <c r="D62" s="3">
        <f>COUNTIF(M65:X65,1)</f>
        <v>0</v>
      </c>
      <c r="E62" s="3">
        <f>COUNTIF(M65:X65,2)</f>
        <v>0</v>
      </c>
      <c r="F62" s="3">
        <f>COUNTIF(M65:X65,3)</f>
        <v>0</v>
      </c>
      <c r="G62" s="3">
        <f>COUNTIF(M65:X65,4)</f>
        <v>0</v>
      </c>
      <c r="H62" s="3">
        <f>COUNTIF(M65:X65,5)</f>
        <v>0</v>
      </c>
      <c r="I62" s="3">
        <f>COUNTIF(M65:X65,6)</f>
        <v>9</v>
      </c>
      <c r="J62" s="13">
        <f>SUM(D62:I62)</f>
        <v>9</v>
      </c>
      <c r="K62" s="52"/>
      <c r="L62" s="20"/>
      <c r="M62" s="61" t="s">
        <v>69</v>
      </c>
      <c r="N62" s="62"/>
      <c r="O62" s="61" t="s">
        <v>65</v>
      </c>
      <c r="P62" s="62" t="s">
        <v>66</v>
      </c>
      <c r="Q62" s="61" t="s">
        <v>69</v>
      </c>
      <c r="R62" s="62"/>
      <c r="S62" s="61" t="s">
        <v>65</v>
      </c>
      <c r="T62" s="62" t="s">
        <v>66</v>
      </c>
      <c r="U62" s="61" t="s">
        <v>69</v>
      </c>
      <c r="V62" s="62"/>
      <c r="W62" s="61" t="s">
        <v>65</v>
      </c>
      <c r="X62" s="62" t="s">
        <v>70</v>
      </c>
      <c r="Y62" s="53"/>
      <c r="AG62" s="31">
        <f>COUNTIF(M64:X64,1)</f>
        <v>0</v>
      </c>
      <c r="AI62" t="s">
        <v>21</v>
      </c>
      <c r="AJ62">
        <f>SUMIF(M65:X65,1,M66:X66)</f>
        <v>0</v>
      </c>
      <c r="AK62">
        <f>SUMIF(M65:X65,1,M67:X67)</f>
        <v>0</v>
      </c>
      <c r="AL62" t="str">
        <f aca="true" t="shared" si="46" ref="AL62:AW62">IF(M65=1,M64,"-")</f>
        <v>-</v>
      </c>
      <c r="AM62" t="str">
        <f t="shared" si="46"/>
        <v>-</v>
      </c>
      <c r="AN62" t="str">
        <f t="shared" si="46"/>
        <v>-</v>
      </c>
      <c r="AO62" t="str">
        <f t="shared" si="46"/>
        <v>-</v>
      </c>
      <c r="AP62" t="str">
        <f t="shared" si="46"/>
        <v>-</v>
      </c>
      <c r="AQ62" t="str">
        <f t="shared" si="46"/>
        <v>-</v>
      </c>
      <c r="AR62" t="str">
        <f t="shared" si="46"/>
        <v>-</v>
      </c>
      <c r="AS62" t="str">
        <f t="shared" si="46"/>
        <v>-</v>
      </c>
      <c r="AT62" t="str">
        <f t="shared" si="46"/>
        <v>-</v>
      </c>
      <c r="AU62" t="str">
        <f t="shared" si="46"/>
        <v>-</v>
      </c>
      <c r="AV62" t="str">
        <f t="shared" si="46"/>
        <v>-</v>
      </c>
      <c r="AW62" t="str">
        <f t="shared" si="46"/>
        <v>-</v>
      </c>
      <c r="AY62" t="s">
        <v>28</v>
      </c>
      <c r="AZ62" t="str">
        <f aca="true" t="shared" si="47" ref="AZ62:BK62">IF(M63=1,M65,"-")</f>
        <v>-</v>
      </c>
      <c r="BA62" t="str">
        <f t="shared" si="47"/>
        <v>-</v>
      </c>
      <c r="BB62" t="str">
        <f t="shared" si="47"/>
        <v>-</v>
      </c>
      <c r="BC62" t="str">
        <f t="shared" si="47"/>
        <v>-</v>
      </c>
      <c r="BD62" t="str">
        <f t="shared" si="47"/>
        <v>-</v>
      </c>
      <c r="BE62" t="str">
        <f t="shared" si="47"/>
        <v>-</v>
      </c>
      <c r="BF62">
        <f t="shared" si="47"/>
        <v>6</v>
      </c>
      <c r="BG62" t="str">
        <f t="shared" si="47"/>
        <v>-</v>
      </c>
      <c r="BH62" t="str">
        <f t="shared" si="47"/>
        <v>-</v>
      </c>
      <c r="BI62" t="str">
        <f t="shared" si="47"/>
        <v>-</v>
      </c>
      <c r="BJ62" t="str">
        <f t="shared" si="47"/>
        <v>-</v>
      </c>
      <c r="BK62" t="str">
        <f t="shared" si="47"/>
        <v>-</v>
      </c>
    </row>
    <row r="63" spans="2:63" ht="13.5">
      <c r="B63" s="50"/>
      <c r="C63" s="29" t="s">
        <v>6</v>
      </c>
      <c r="D63" s="18">
        <f>IF(ISERROR(SUMIF(M65:X65,1,M66:X66)/D62),0,SUMIF(M65:X65,1,M66:X66)/D62)</f>
        <v>0</v>
      </c>
      <c r="E63" s="18">
        <f>IF(ISERROR(SUMIF(M65:X65,2,M66:X66)/E62),0,SUMIF(M65:X65,2,M66:X66)/E62)</f>
        <v>0</v>
      </c>
      <c r="F63" s="18">
        <f>IF(ISERROR(SUMIF(M65:X65,3,M66:X66)/F62),0,SUMIF(M65:X65,3,M66:X66)/F62)</f>
        <v>0</v>
      </c>
      <c r="G63" s="18">
        <f>IF(ISERROR(SUMIF(M65:X65,4,M66:X66)/G62),0,SUMIF(M65:X65,4,M66:X66)/G62)</f>
        <v>0</v>
      </c>
      <c r="H63" s="18">
        <f>IF(ISERROR(SUMIF(M65:X65,5,M66:X66)/H62),0,SUMIF(M65:X65,5,M66:X66)/H62)</f>
        <v>0</v>
      </c>
      <c r="I63" s="18">
        <f>IF(ISERROR(SUMIF(M65:X65,6,M66:X66)/I62),0,SUMIF(M65:X65,6,M66:X66)/I62)</f>
        <v>0.16444444444444445</v>
      </c>
      <c r="J63" s="16">
        <f>IF(ISERROR(SUM(M66:X66)/J62),0,SUM(M66:X66)/J62)</f>
        <v>0.16444444444444445</v>
      </c>
      <c r="K63" s="52"/>
      <c r="L63" s="20" t="s">
        <v>5</v>
      </c>
      <c r="M63" s="22">
        <v>6</v>
      </c>
      <c r="N63" s="23"/>
      <c r="O63" s="22">
        <v>5</v>
      </c>
      <c r="P63" s="23">
        <v>3</v>
      </c>
      <c r="Q63" s="22">
        <v>6</v>
      </c>
      <c r="R63" s="23"/>
      <c r="S63" s="22">
        <v>1</v>
      </c>
      <c r="T63" s="23">
        <v>4</v>
      </c>
      <c r="U63" s="22">
        <v>6</v>
      </c>
      <c r="V63" s="23"/>
      <c r="W63" s="22">
        <v>6</v>
      </c>
      <c r="X63" s="23">
        <v>3</v>
      </c>
      <c r="Y63" s="53"/>
      <c r="AG63" s="31">
        <f>COUNTIF(M64:X64,2)</f>
        <v>0</v>
      </c>
      <c r="AI63" t="s">
        <v>22</v>
      </c>
      <c r="AJ63">
        <f>SUMIF(M65:X65,2,M66:X66)</f>
        <v>0</v>
      </c>
      <c r="AK63">
        <f>SUMIF(M65:X65,2,M67:X67)</f>
        <v>0</v>
      </c>
      <c r="AL63" t="str">
        <f aca="true" t="shared" si="48" ref="AL63:AW63">IF(M65=2,M64,"-")</f>
        <v>-</v>
      </c>
      <c r="AM63" t="str">
        <f t="shared" si="48"/>
        <v>-</v>
      </c>
      <c r="AN63" t="str">
        <f t="shared" si="48"/>
        <v>-</v>
      </c>
      <c r="AO63" t="str">
        <f t="shared" si="48"/>
        <v>-</v>
      </c>
      <c r="AP63" t="str">
        <f t="shared" si="48"/>
        <v>-</v>
      </c>
      <c r="AQ63" t="str">
        <f t="shared" si="48"/>
        <v>-</v>
      </c>
      <c r="AR63" t="str">
        <f t="shared" si="48"/>
        <v>-</v>
      </c>
      <c r="AS63" t="str">
        <f t="shared" si="48"/>
        <v>-</v>
      </c>
      <c r="AT63" t="str">
        <f t="shared" si="48"/>
        <v>-</v>
      </c>
      <c r="AU63" t="str">
        <f t="shared" si="48"/>
        <v>-</v>
      </c>
      <c r="AV63" t="str">
        <f t="shared" si="48"/>
        <v>-</v>
      </c>
      <c r="AW63" t="str">
        <f t="shared" si="48"/>
        <v>-</v>
      </c>
      <c r="AY63" s="32" t="s">
        <v>29</v>
      </c>
      <c r="AZ63" t="str">
        <f aca="true" t="shared" si="49" ref="AZ63:BK63">IF(M63=2,M65,"-")</f>
        <v>-</v>
      </c>
      <c r="BA63" t="str">
        <f t="shared" si="49"/>
        <v>-</v>
      </c>
      <c r="BB63" t="str">
        <f t="shared" si="49"/>
        <v>-</v>
      </c>
      <c r="BC63" t="str">
        <f t="shared" si="49"/>
        <v>-</v>
      </c>
      <c r="BD63" t="str">
        <f t="shared" si="49"/>
        <v>-</v>
      </c>
      <c r="BE63" t="str">
        <f t="shared" si="49"/>
        <v>-</v>
      </c>
      <c r="BF63" t="str">
        <f t="shared" si="49"/>
        <v>-</v>
      </c>
      <c r="BG63" t="str">
        <f t="shared" si="49"/>
        <v>-</v>
      </c>
      <c r="BH63" t="str">
        <f t="shared" si="49"/>
        <v>-</v>
      </c>
      <c r="BI63" t="str">
        <f t="shared" si="49"/>
        <v>-</v>
      </c>
      <c r="BJ63" t="str">
        <f t="shared" si="49"/>
        <v>-</v>
      </c>
      <c r="BK63" t="str">
        <f t="shared" si="49"/>
        <v>-</v>
      </c>
    </row>
    <row r="64" spans="2:63" ht="13.5">
      <c r="B64" s="50"/>
      <c r="C64" s="29" t="s">
        <v>18</v>
      </c>
      <c r="D64" s="18">
        <f>IF(ISERROR(SUMIF(M65:X65,1,M67:X67)/D62),0,SUMIF(M65:X65,1,M67:X67)/D62)</f>
        <v>0</v>
      </c>
      <c r="E64" s="18">
        <f>IF(ISERROR(SUMIF(M65:X65,2,M67:X67)/E62),0,SUMIF(M65:X65,2,M67:X67)/E62)</f>
        <v>0</v>
      </c>
      <c r="F64" s="18">
        <f>IF(ISERROR(SUMIF(M65:X65,3,M67:X67)/F62),0,SUMIF(M65:X65,3,M67:X67)/F62)</f>
        <v>0</v>
      </c>
      <c r="G64" s="18">
        <f>IF(ISERROR(SUMIF(M65:X65,4,M67:X67)/G62),0,SUMIF(M65:X65,4,M67:X67)/G62)</f>
        <v>0</v>
      </c>
      <c r="H64" s="18">
        <f>IF(ISERROR(SUMIF(M65:X65,5,M67:X67)/H62),0,SUMIF(M65:X65,5,M67:X67)/H62)</f>
        <v>0</v>
      </c>
      <c r="I64" s="18">
        <f>IF(ISERROR(SUMIF(M65:X65,6,M67:X67)/I62),0,SUMIF(M65:X65,6,M67:X67)/I62)</f>
        <v>1.5555555555555556</v>
      </c>
      <c r="J64" s="16">
        <f>IF(ISERROR(SUM(M67:X67)/J62),0,SUM(M67:X67)/J62)</f>
        <v>1.5555555555555556</v>
      </c>
      <c r="K64" s="52"/>
      <c r="L64" s="20" t="s">
        <v>7</v>
      </c>
      <c r="M64" s="22">
        <v>6</v>
      </c>
      <c r="N64" s="23"/>
      <c r="O64" s="22">
        <v>6</v>
      </c>
      <c r="P64" s="23">
        <v>6</v>
      </c>
      <c r="Q64" s="22">
        <v>5</v>
      </c>
      <c r="R64" s="23"/>
      <c r="S64" s="22">
        <v>6</v>
      </c>
      <c r="T64" s="23">
        <v>6</v>
      </c>
      <c r="U64" s="22">
        <v>5</v>
      </c>
      <c r="V64" s="23"/>
      <c r="W64" s="22">
        <v>6</v>
      </c>
      <c r="X64" s="23">
        <v>6</v>
      </c>
      <c r="Y64" s="53"/>
      <c r="AG64" s="31">
        <f>COUNTIF(M64:X64,3)</f>
        <v>0</v>
      </c>
      <c r="AI64" t="s">
        <v>23</v>
      </c>
      <c r="AJ64">
        <f>SUMIF(M65:X65,3,M66:X66)</f>
        <v>0</v>
      </c>
      <c r="AK64">
        <f>SUMIF(M65:X65,3,M67:X67)</f>
        <v>0</v>
      </c>
      <c r="AL64" t="str">
        <f aca="true" t="shared" si="50" ref="AL64:AW64">IF(M65=3,M64,"-")</f>
        <v>-</v>
      </c>
      <c r="AM64" t="str">
        <f t="shared" si="50"/>
        <v>-</v>
      </c>
      <c r="AN64" t="str">
        <f t="shared" si="50"/>
        <v>-</v>
      </c>
      <c r="AO64" t="str">
        <f t="shared" si="50"/>
        <v>-</v>
      </c>
      <c r="AP64" t="str">
        <f t="shared" si="50"/>
        <v>-</v>
      </c>
      <c r="AQ64" t="str">
        <f t="shared" si="50"/>
        <v>-</v>
      </c>
      <c r="AR64" t="str">
        <f t="shared" si="50"/>
        <v>-</v>
      </c>
      <c r="AS64" t="str">
        <f t="shared" si="50"/>
        <v>-</v>
      </c>
      <c r="AT64" t="str">
        <f t="shared" si="50"/>
        <v>-</v>
      </c>
      <c r="AU64" t="str">
        <f t="shared" si="50"/>
        <v>-</v>
      </c>
      <c r="AV64" t="str">
        <f t="shared" si="50"/>
        <v>-</v>
      </c>
      <c r="AW64" t="str">
        <f t="shared" si="50"/>
        <v>-</v>
      </c>
      <c r="AY64" s="33" t="s">
        <v>30</v>
      </c>
      <c r="AZ64" t="str">
        <f aca="true" t="shared" si="51" ref="AZ64:BK64">IF(M63=3,M65,"-")</f>
        <v>-</v>
      </c>
      <c r="BA64" t="str">
        <f t="shared" si="51"/>
        <v>-</v>
      </c>
      <c r="BB64" t="str">
        <f t="shared" si="51"/>
        <v>-</v>
      </c>
      <c r="BC64">
        <f t="shared" si="51"/>
        <v>6</v>
      </c>
      <c r="BD64" t="str">
        <f t="shared" si="51"/>
        <v>-</v>
      </c>
      <c r="BE64" t="str">
        <f t="shared" si="51"/>
        <v>-</v>
      </c>
      <c r="BF64" t="str">
        <f t="shared" si="51"/>
        <v>-</v>
      </c>
      <c r="BG64" t="str">
        <f t="shared" si="51"/>
        <v>-</v>
      </c>
      <c r="BH64" t="str">
        <f t="shared" si="51"/>
        <v>-</v>
      </c>
      <c r="BI64" t="str">
        <f t="shared" si="51"/>
        <v>-</v>
      </c>
      <c r="BJ64" t="str">
        <f t="shared" si="51"/>
        <v>-</v>
      </c>
      <c r="BK64">
        <f t="shared" si="51"/>
        <v>6</v>
      </c>
    </row>
    <row r="65" spans="2:63" ht="13.5">
      <c r="B65" s="50"/>
      <c r="C65" s="29" t="s">
        <v>19</v>
      </c>
      <c r="D65" s="3">
        <f>COUNTIF(AL62:AW62,1)</f>
        <v>0</v>
      </c>
      <c r="E65" s="3">
        <f>COUNTIF(AL63:AW63,1)</f>
        <v>0</v>
      </c>
      <c r="F65" s="3">
        <f>COUNTIF(AL64:AW64,1)</f>
        <v>0</v>
      </c>
      <c r="G65" s="3">
        <f>COUNTIF(AL65:AW65,1)</f>
        <v>0</v>
      </c>
      <c r="H65" s="3">
        <f>COUNTIF(AL66:AW66,1)</f>
        <v>0</v>
      </c>
      <c r="I65" s="3">
        <f>COUNTIF(AL67:AW67,1)</f>
        <v>0</v>
      </c>
      <c r="J65" s="13">
        <f>COUNTIF(M64:X64,1)</f>
        <v>0</v>
      </c>
      <c r="K65" s="52"/>
      <c r="L65" s="20" t="s">
        <v>9</v>
      </c>
      <c r="M65" s="22">
        <v>6</v>
      </c>
      <c r="N65" s="23"/>
      <c r="O65" s="22">
        <v>6</v>
      </c>
      <c r="P65" s="23">
        <v>6</v>
      </c>
      <c r="Q65" s="22">
        <v>6</v>
      </c>
      <c r="R65" s="23"/>
      <c r="S65" s="22">
        <v>6</v>
      </c>
      <c r="T65" s="23">
        <v>6</v>
      </c>
      <c r="U65" s="22">
        <v>6</v>
      </c>
      <c r="V65" s="23"/>
      <c r="W65" s="22">
        <v>6</v>
      </c>
      <c r="X65" s="23">
        <v>6</v>
      </c>
      <c r="Y65" s="53"/>
      <c r="AG65" s="31">
        <f>COUNTIF(M64:X64,4)</f>
        <v>0</v>
      </c>
      <c r="AI65" t="s">
        <v>24</v>
      </c>
      <c r="AJ65">
        <f>SUMIF(M65:X65,4,M66:X66)</f>
        <v>0</v>
      </c>
      <c r="AK65">
        <f>SUMIF(M65:X65,4,M67:X67)</f>
        <v>0</v>
      </c>
      <c r="AL65" t="str">
        <f aca="true" t="shared" si="52" ref="AL65:AW65">IF(M65=4,M64,"-")</f>
        <v>-</v>
      </c>
      <c r="AM65" t="str">
        <f t="shared" si="52"/>
        <v>-</v>
      </c>
      <c r="AN65" t="str">
        <f t="shared" si="52"/>
        <v>-</v>
      </c>
      <c r="AO65" t="str">
        <f t="shared" si="52"/>
        <v>-</v>
      </c>
      <c r="AP65" t="str">
        <f t="shared" si="52"/>
        <v>-</v>
      </c>
      <c r="AQ65" t="str">
        <f t="shared" si="52"/>
        <v>-</v>
      </c>
      <c r="AR65" t="str">
        <f t="shared" si="52"/>
        <v>-</v>
      </c>
      <c r="AS65" t="str">
        <f t="shared" si="52"/>
        <v>-</v>
      </c>
      <c r="AT65" t="str">
        <f t="shared" si="52"/>
        <v>-</v>
      </c>
      <c r="AU65" t="str">
        <f t="shared" si="52"/>
        <v>-</v>
      </c>
      <c r="AV65" t="str">
        <f t="shared" si="52"/>
        <v>-</v>
      </c>
      <c r="AW65" t="str">
        <f t="shared" si="52"/>
        <v>-</v>
      </c>
      <c r="AY65" s="34" t="s">
        <v>31</v>
      </c>
      <c r="AZ65" t="str">
        <f aca="true" t="shared" si="53" ref="AZ65:BK65">IF(M63=4,M65,"-")</f>
        <v>-</v>
      </c>
      <c r="BA65" t="str">
        <f t="shared" si="53"/>
        <v>-</v>
      </c>
      <c r="BB65" t="str">
        <f t="shared" si="53"/>
        <v>-</v>
      </c>
      <c r="BC65" t="str">
        <f t="shared" si="53"/>
        <v>-</v>
      </c>
      <c r="BD65" t="str">
        <f t="shared" si="53"/>
        <v>-</v>
      </c>
      <c r="BE65" t="str">
        <f t="shared" si="53"/>
        <v>-</v>
      </c>
      <c r="BF65" t="str">
        <f t="shared" si="53"/>
        <v>-</v>
      </c>
      <c r="BG65">
        <f t="shared" si="53"/>
        <v>6</v>
      </c>
      <c r="BH65" t="str">
        <f t="shared" si="53"/>
        <v>-</v>
      </c>
      <c r="BI65" t="str">
        <f t="shared" si="53"/>
        <v>-</v>
      </c>
      <c r="BJ65" t="str">
        <f t="shared" si="53"/>
        <v>-</v>
      </c>
      <c r="BK65" t="str">
        <f t="shared" si="53"/>
        <v>-</v>
      </c>
    </row>
    <row r="66" spans="2:63" ht="13.5">
      <c r="B66" s="50"/>
      <c r="C66" s="29" t="s">
        <v>20</v>
      </c>
      <c r="D66" s="3">
        <f>COUNTIF(AL62:AW62,2)</f>
        <v>0</v>
      </c>
      <c r="E66" s="3">
        <f>COUNTIF(AL63:AW63,2)</f>
        <v>0</v>
      </c>
      <c r="F66" s="3">
        <f>COUNTIF(AL64:AW64,2)</f>
        <v>0</v>
      </c>
      <c r="G66" s="3">
        <f>COUNTIF(AL65:AW65,2)</f>
        <v>0</v>
      </c>
      <c r="H66" s="3">
        <f>COUNTIF(AL66:AW66,2)</f>
        <v>0</v>
      </c>
      <c r="I66" s="3">
        <f>COUNTIF(AL67:AW67,2)</f>
        <v>0</v>
      </c>
      <c r="J66" s="13">
        <f>COUNTIF(M64:X64,2)</f>
        <v>0</v>
      </c>
      <c r="K66" s="52"/>
      <c r="L66" s="20" t="s">
        <v>6</v>
      </c>
      <c r="M66" s="24">
        <v>0.19</v>
      </c>
      <c r="N66" s="25"/>
      <c r="O66" s="24">
        <v>0.15</v>
      </c>
      <c r="P66" s="25">
        <v>0.17</v>
      </c>
      <c r="Q66" s="24">
        <v>0.19</v>
      </c>
      <c r="R66" s="25"/>
      <c r="S66" s="24">
        <v>0.14</v>
      </c>
      <c r="T66" s="25">
        <v>0.15</v>
      </c>
      <c r="U66" s="24">
        <v>0.25</v>
      </c>
      <c r="V66" s="25"/>
      <c r="W66" s="24">
        <v>0.2</v>
      </c>
      <c r="X66" s="25">
        <v>0.04</v>
      </c>
      <c r="Y66" s="53"/>
      <c r="AG66" s="31">
        <f>COUNTIF(M64:X64,5)</f>
        <v>2</v>
      </c>
      <c r="AI66" t="s">
        <v>25</v>
      </c>
      <c r="AJ66">
        <f>SUMIF(M65:X65,5,M66:X66)</f>
        <v>0</v>
      </c>
      <c r="AK66">
        <f>SUMIF(M65:X65,5,M67:X67)</f>
        <v>0</v>
      </c>
      <c r="AL66" t="str">
        <f aca="true" t="shared" si="54" ref="AL66:AW66">IF(M65=5,M64,"-")</f>
        <v>-</v>
      </c>
      <c r="AM66" t="str">
        <f t="shared" si="54"/>
        <v>-</v>
      </c>
      <c r="AN66" t="str">
        <f t="shared" si="54"/>
        <v>-</v>
      </c>
      <c r="AO66" t="str">
        <f t="shared" si="54"/>
        <v>-</v>
      </c>
      <c r="AP66" t="str">
        <f t="shared" si="54"/>
        <v>-</v>
      </c>
      <c r="AQ66" t="str">
        <f t="shared" si="54"/>
        <v>-</v>
      </c>
      <c r="AR66" t="str">
        <f t="shared" si="54"/>
        <v>-</v>
      </c>
      <c r="AS66" t="str">
        <f t="shared" si="54"/>
        <v>-</v>
      </c>
      <c r="AT66" t="str">
        <f t="shared" si="54"/>
        <v>-</v>
      </c>
      <c r="AU66" t="str">
        <f t="shared" si="54"/>
        <v>-</v>
      </c>
      <c r="AV66" t="str">
        <f t="shared" si="54"/>
        <v>-</v>
      </c>
      <c r="AW66" t="str">
        <f t="shared" si="54"/>
        <v>-</v>
      </c>
      <c r="AY66" s="35" t="s">
        <v>32</v>
      </c>
      <c r="AZ66" t="str">
        <f aca="true" t="shared" si="55" ref="AZ66:BK66">IF(M63=5,M65,"-")</f>
        <v>-</v>
      </c>
      <c r="BA66" t="str">
        <f t="shared" si="55"/>
        <v>-</v>
      </c>
      <c r="BB66">
        <f t="shared" si="55"/>
        <v>6</v>
      </c>
      <c r="BC66" t="str">
        <f t="shared" si="55"/>
        <v>-</v>
      </c>
      <c r="BD66" t="str">
        <f t="shared" si="55"/>
        <v>-</v>
      </c>
      <c r="BE66" t="str">
        <f t="shared" si="55"/>
        <v>-</v>
      </c>
      <c r="BF66" t="str">
        <f t="shared" si="55"/>
        <v>-</v>
      </c>
      <c r="BG66" t="str">
        <f t="shared" si="55"/>
        <v>-</v>
      </c>
      <c r="BH66" t="str">
        <f t="shared" si="55"/>
        <v>-</v>
      </c>
      <c r="BI66" t="str">
        <f t="shared" si="55"/>
        <v>-</v>
      </c>
      <c r="BJ66" t="str">
        <f t="shared" si="55"/>
        <v>-</v>
      </c>
      <c r="BK66" t="str">
        <f t="shared" si="55"/>
        <v>-</v>
      </c>
    </row>
    <row r="67" spans="2:63" ht="14.25" thickBot="1">
      <c r="B67" s="50"/>
      <c r="C67" s="30" t="s">
        <v>27</v>
      </c>
      <c r="D67" s="15">
        <f aca="true" t="shared" si="56" ref="D67:J67">IF(ISERROR(SUM(D65:D66)/D62),0,SUM(D65:D66)/D62)*100</f>
        <v>0</v>
      </c>
      <c r="E67" s="15">
        <f t="shared" si="56"/>
        <v>0</v>
      </c>
      <c r="F67" s="15">
        <f t="shared" si="56"/>
        <v>0</v>
      </c>
      <c r="G67" s="15">
        <f t="shared" si="56"/>
        <v>0</v>
      </c>
      <c r="H67" s="15">
        <f t="shared" si="56"/>
        <v>0</v>
      </c>
      <c r="I67" s="15">
        <f t="shared" si="56"/>
        <v>0</v>
      </c>
      <c r="J67" s="17">
        <f t="shared" si="56"/>
        <v>0</v>
      </c>
      <c r="K67" s="52"/>
      <c r="L67" s="21" t="s">
        <v>8</v>
      </c>
      <c r="M67" s="26">
        <v>1</v>
      </c>
      <c r="N67" s="27"/>
      <c r="O67" s="26">
        <v>3</v>
      </c>
      <c r="P67" s="27">
        <v>1</v>
      </c>
      <c r="Q67" s="26">
        <v>1</v>
      </c>
      <c r="R67" s="27"/>
      <c r="S67" s="26">
        <v>2</v>
      </c>
      <c r="T67" s="27">
        <v>1</v>
      </c>
      <c r="U67" s="26">
        <v>1</v>
      </c>
      <c r="V67" s="27"/>
      <c r="W67" s="26">
        <v>3</v>
      </c>
      <c r="X67" s="27">
        <v>1</v>
      </c>
      <c r="Y67" s="53"/>
      <c r="AG67" s="31">
        <f>COUNTIF(M64:X64,6)</f>
        <v>7</v>
      </c>
      <c r="AI67" t="s">
        <v>26</v>
      </c>
      <c r="AJ67">
        <f>SUMIF(M65:X65,6,M66:X66)</f>
        <v>1.48</v>
      </c>
      <c r="AK67">
        <f>SUMIF(M65:X65,6,M67:X67)</f>
        <v>14</v>
      </c>
      <c r="AL67">
        <f aca="true" t="shared" si="57" ref="AL67:AW67">IF(M65=6,M64,"-")</f>
        <v>6</v>
      </c>
      <c r="AM67" t="str">
        <f t="shared" si="57"/>
        <v>-</v>
      </c>
      <c r="AN67">
        <f t="shared" si="57"/>
        <v>6</v>
      </c>
      <c r="AO67">
        <f t="shared" si="57"/>
        <v>6</v>
      </c>
      <c r="AP67">
        <f t="shared" si="57"/>
        <v>5</v>
      </c>
      <c r="AQ67" t="str">
        <f t="shared" si="57"/>
        <v>-</v>
      </c>
      <c r="AR67">
        <f t="shared" si="57"/>
        <v>6</v>
      </c>
      <c r="AS67">
        <f t="shared" si="57"/>
        <v>6</v>
      </c>
      <c r="AT67">
        <f t="shared" si="57"/>
        <v>5</v>
      </c>
      <c r="AU67" t="str">
        <f t="shared" si="57"/>
        <v>-</v>
      </c>
      <c r="AV67">
        <f t="shared" si="57"/>
        <v>6</v>
      </c>
      <c r="AW67">
        <f t="shared" si="57"/>
        <v>6</v>
      </c>
      <c r="AY67" s="36" t="s">
        <v>33</v>
      </c>
      <c r="AZ67">
        <f aca="true" t="shared" si="58" ref="AZ67:BK67">IF(M63=6,M65,"-")</f>
        <v>6</v>
      </c>
      <c r="BA67" t="str">
        <f t="shared" si="58"/>
        <v>-</v>
      </c>
      <c r="BB67" t="str">
        <f t="shared" si="58"/>
        <v>-</v>
      </c>
      <c r="BC67" t="str">
        <f t="shared" si="58"/>
        <v>-</v>
      </c>
      <c r="BD67">
        <f t="shared" si="58"/>
        <v>6</v>
      </c>
      <c r="BE67" t="str">
        <f t="shared" si="58"/>
        <v>-</v>
      </c>
      <c r="BF67" t="str">
        <f t="shared" si="58"/>
        <v>-</v>
      </c>
      <c r="BG67" t="str">
        <f t="shared" si="58"/>
        <v>-</v>
      </c>
      <c r="BH67">
        <f t="shared" si="58"/>
        <v>6</v>
      </c>
      <c r="BI67" t="str">
        <f t="shared" si="58"/>
        <v>-</v>
      </c>
      <c r="BJ67">
        <f t="shared" si="58"/>
        <v>6</v>
      </c>
      <c r="BK67" t="str">
        <f t="shared" si="58"/>
        <v>-</v>
      </c>
    </row>
    <row r="68" spans="2:25" ht="14.25" thickBot="1">
      <c r="B68" s="54"/>
      <c r="C68" s="55"/>
      <c r="D68" s="56"/>
      <c r="E68" s="56"/>
      <c r="F68" s="56"/>
      <c r="G68" s="56"/>
      <c r="H68" s="56"/>
      <c r="I68" s="56"/>
      <c r="J68" s="56"/>
      <c r="K68" s="56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7"/>
    </row>
    <row r="69" ht="14.25" thickBot="1"/>
    <row r="70" spans="2:25" ht="13.5"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9"/>
    </row>
    <row r="71" spans="2:25" ht="14.25" thickBot="1">
      <c r="B71" s="50">
        <v>3</v>
      </c>
      <c r="C71" s="144" t="s">
        <v>78</v>
      </c>
      <c r="D71" s="144"/>
      <c r="E71" s="144"/>
      <c r="F71" s="145" t="s">
        <v>42</v>
      </c>
      <c r="G71" s="143"/>
      <c r="H71" s="143"/>
      <c r="I71" s="143"/>
      <c r="J71" s="52"/>
      <c r="K71" s="5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3"/>
    </row>
    <row r="72" spans="2:25" ht="14.25" thickBot="1">
      <c r="B72" s="50"/>
      <c r="C72" s="142" t="s">
        <v>96</v>
      </c>
      <c r="D72" s="142"/>
      <c r="E72" s="142"/>
      <c r="F72" s="143"/>
      <c r="G72" s="143"/>
      <c r="H72" s="143"/>
      <c r="I72" s="143"/>
      <c r="J72" s="52"/>
      <c r="K72" s="52"/>
      <c r="L72" s="4"/>
      <c r="M72" s="5" t="s">
        <v>34</v>
      </c>
      <c r="N72" s="5" t="s">
        <v>35</v>
      </c>
      <c r="O72" s="5" t="s">
        <v>36</v>
      </c>
      <c r="P72" s="5" t="s">
        <v>37</v>
      </c>
      <c r="Q72" s="5" t="s">
        <v>38</v>
      </c>
      <c r="R72" s="11" t="s">
        <v>39</v>
      </c>
      <c r="S72" s="1"/>
      <c r="T72" s="1"/>
      <c r="U72" s="1"/>
      <c r="V72" s="1"/>
      <c r="W72" s="1"/>
      <c r="X72" s="1"/>
      <c r="Y72" s="53"/>
    </row>
    <row r="73" spans="2:25" ht="13.5">
      <c r="B73" s="50"/>
      <c r="C73" s="1"/>
      <c r="D73" s="52"/>
      <c r="E73" s="52"/>
      <c r="F73" s="52"/>
      <c r="G73" s="52"/>
      <c r="H73" s="52"/>
      <c r="I73" s="52"/>
      <c r="J73" s="52"/>
      <c r="K73" s="52"/>
      <c r="L73" s="12" t="s">
        <v>28</v>
      </c>
      <c r="M73" s="37">
        <f aca="true" t="shared" si="59" ref="M73:M78">COUNTIF(AZ81:BK81,1)</f>
        <v>0</v>
      </c>
      <c r="N73" s="37">
        <f aca="true" t="shared" si="60" ref="N73:N78">COUNTIF(AZ81:BK81,2)</f>
        <v>0</v>
      </c>
      <c r="O73" s="37">
        <f aca="true" t="shared" si="61" ref="O73:O78">COUNTIF(AZ81:BK81,3)</f>
        <v>0</v>
      </c>
      <c r="P73" s="37">
        <f aca="true" t="shared" si="62" ref="P73:P78">COUNTIF(AZ81:BK81,4)</f>
        <v>0</v>
      </c>
      <c r="Q73" s="37">
        <f aca="true" t="shared" si="63" ref="Q73:Q78">COUNTIF(AZ81:BK81,5)</f>
        <v>0</v>
      </c>
      <c r="R73" s="38">
        <f aca="true" t="shared" si="64" ref="R73:R78">COUNTIF(AZ81:BK81,6)</f>
        <v>1</v>
      </c>
      <c r="S73" s="1"/>
      <c r="T73" s="117" t="s">
        <v>43</v>
      </c>
      <c r="U73" s="118"/>
      <c r="V73" s="119" t="s">
        <v>48</v>
      </c>
      <c r="W73" s="120"/>
      <c r="X73" s="1"/>
      <c r="Y73" s="53"/>
    </row>
    <row r="74" spans="2:25" ht="14.25" thickBot="1">
      <c r="B74" s="50"/>
      <c r="C74" s="1"/>
      <c r="D74" s="52"/>
      <c r="E74" s="52"/>
      <c r="F74" s="52"/>
      <c r="G74" s="52"/>
      <c r="H74" s="52"/>
      <c r="I74" s="52"/>
      <c r="J74" s="52"/>
      <c r="K74" s="52"/>
      <c r="L74" s="39" t="s">
        <v>29</v>
      </c>
      <c r="M74" s="37">
        <f t="shared" si="59"/>
        <v>0</v>
      </c>
      <c r="N74" s="37">
        <f t="shared" si="60"/>
        <v>0</v>
      </c>
      <c r="O74" s="37">
        <f t="shared" si="61"/>
        <v>0</v>
      </c>
      <c r="P74" s="37">
        <f t="shared" si="62"/>
        <v>0</v>
      </c>
      <c r="Q74" s="37">
        <f t="shared" si="63"/>
        <v>0</v>
      </c>
      <c r="R74" s="38">
        <f t="shared" si="64"/>
        <v>1</v>
      </c>
      <c r="S74" s="1"/>
      <c r="T74" s="121" t="s">
        <v>44</v>
      </c>
      <c r="U74" s="122"/>
      <c r="V74" s="111" t="s">
        <v>46</v>
      </c>
      <c r="W74" s="112"/>
      <c r="X74" s="1"/>
      <c r="Y74" s="53"/>
    </row>
    <row r="75" spans="2:25" ht="14.25" customHeight="1" thickBot="1">
      <c r="B75" s="50"/>
      <c r="C75" s="113" t="s">
        <v>40</v>
      </c>
      <c r="D75" s="123"/>
      <c r="E75" s="138">
        <f>(COUNTIF(M83:X83,1)*10)+(COUNTIF(M83:X83,2)*8)+(COUNTIF(M83:X83,3)*6)+(COUNTIF(M83:X83,4)*4)+(COUNTIF(M83:X83,5)*2)+(COUNTIF(M83:X83,6)*1)+(W76*J81)</f>
        <v>27</v>
      </c>
      <c r="F75" s="139"/>
      <c r="G75" s="52"/>
      <c r="H75" s="52"/>
      <c r="I75" s="52"/>
      <c r="J75" s="52"/>
      <c r="K75" s="52"/>
      <c r="L75" s="40" t="s">
        <v>30</v>
      </c>
      <c r="M75" s="37">
        <f t="shared" si="59"/>
        <v>0</v>
      </c>
      <c r="N75" s="37">
        <f t="shared" si="60"/>
        <v>0</v>
      </c>
      <c r="O75" s="37">
        <f t="shared" si="61"/>
        <v>0</v>
      </c>
      <c r="P75" s="37">
        <f t="shared" si="62"/>
        <v>0</v>
      </c>
      <c r="Q75" s="37">
        <f t="shared" si="63"/>
        <v>0</v>
      </c>
      <c r="R75" s="38">
        <f t="shared" si="64"/>
        <v>1</v>
      </c>
      <c r="S75" s="1"/>
      <c r="T75" s="126" t="s">
        <v>45</v>
      </c>
      <c r="U75" s="127"/>
      <c r="V75" s="128" t="s">
        <v>47</v>
      </c>
      <c r="W75" s="129"/>
      <c r="X75" s="1"/>
      <c r="Y75" s="53"/>
    </row>
    <row r="76" spans="2:25" ht="14.25" customHeight="1" thickBot="1">
      <c r="B76" s="50"/>
      <c r="C76" s="124"/>
      <c r="D76" s="125"/>
      <c r="E76" s="140"/>
      <c r="F76" s="141"/>
      <c r="G76" s="52"/>
      <c r="H76" s="52"/>
      <c r="I76" s="52"/>
      <c r="J76" s="52"/>
      <c r="K76" s="52"/>
      <c r="L76" s="41" t="s">
        <v>31</v>
      </c>
      <c r="M76" s="37">
        <f t="shared" si="59"/>
        <v>0</v>
      </c>
      <c r="N76" s="37">
        <f t="shared" si="60"/>
        <v>0</v>
      </c>
      <c r="O76" s="37">
        <f t="shared" si="61"/>
        <v>0</v>
      </c>
      <c r="P76" s="37">
        <f t="shared" si="62"/>
        <v>0</v>
      </c>
      <c r="Q76" s="37">
        <f t="shared" si="63"/>
        <v>0</v>
      </c>
      <c r="R76" s="38">
        <f t="shared" si="64"/>
        <v>1</v>
      </c>
      <c r="S76" s="1"/>
      <c r="T76" s="130" t="s">
        <v>49</v>
      </c>
      <c r="U76" s="131"/>
      <c r="V76" s="132"/>
      <c r="W76" s="136">
        <v>0</v>
      </c>
      <c r="X76" s="1"/>
      <c r="Y76" s="53"/>
    </row>
    <row r="77" spans="2:25" ht="14.25" customHeight="1" thickBot="1">
      <c r="B77" s="50"/>
      <c r="C77" s="113" t="s">
        <v>41</v>
      </c>
      <c r="D77" s="123"/>
      <c r="E77" s="138">
        <f>IF(ISERROR(E75/J81),0,E75/J81)</f>
        <v>3.857142857142857</v>
      </c>
      <c r="F77" s="139"/>
      <c r="G77" s="52"/>
      <c r="H77" s="52"/>
      <c r="I77" s="52"/>
      <c r="J77" s="52"/>
      <c r="K77" s="52"/>
      <c r="L77" s="42" t="s">
        <v>32</v>
      </c>
      <c r="M77" s="37">
        <f t="shared" si="59"/>
        <v>0</v>
      </c>
      <c r="N77" s="37">
        <f t="shared" si="60"/>
        <v>0</v>
      </c>
      <c r="O77" s="37">
        <f t="shared" si="61"/>
        <v>0</v>
      </c>
      <c r="P77" s="37">
        <f t="shared" si="62"/>
        <v>0</v>
      </c>
      <c r="Q77" s="37">
        <f t="shared" si="63"/>
        <v>0</v>
      </c>
      <c r="R77" s="38">
        <f t="shared" si="64"/>
        <v>1</v>
      </c>
      <c r="S77" s="1"/>
      <c r="T77" s="133"/>
      <c r="U77" s="134"/>
      <c r="V77" s="135"/>
      <c r="W77" s="137"/>
      <c r="X77" s="1"/>
      <c r="Y77" s="53"/>
    </row>
    <row r="78" spans="2:25" ht="14.25" customHeight="1" thickBot="1">
      <c r="B78" s="50"/>
      <c r="C78" s="124"/>
      <c r="D78" s="125"/>
      <c r="E78" s="140"/>
      <c r="F78" s="141"/>
      <c r="G78" s="52"/>
      <c r="H78" s="52"/>
      <c r="I78" s="52"/>
      <c r="J78" s="52"/>
      <c r="K78" s="52"/>
      <c r="L78" s="43" t="s">
        <v>33</v>
      </c>
      <c r="M78" s="44">
        <f t="shared" si="59"/>
        <v>0</v>
      </c>
      <c r="N78" s="44">
        <f t="shared" si="60"/>
        <v>0</v>
      </c>
      <c r="O78" s="44">
        <f t="shared" si="61"/>
        <v>0</v>
      </c>
      <c r="P78" s="44">
        <f t="shared" si="62"/>
        <v>0</v>
      </c>
      <c r="Q78" s="44">
        <f t="shared" si="63"/>
        <v>0</v>
      </c>
      <c r="R78" s="45">
        <f t="shared" si="64"/>
        <v>2</v>
      </c>
      <c r="S78" s="1"/>
      <c r="T78" s="1"/>
      <c r="U78" s="1"/>
      <c r="V78" s="1"/>
      <c r="W78" s="1"/>
      <c r="X78" s="1"/>
      <c r="Y78" s="53"/>
    </row>
    <row r="79" spans="2:25" ht="14.25" thickBot="1">
      <c r="B79" s="50"/>
      <c r="C79" s="1"/>
      <c r="D79" s="52"/>
      <c r="E79" s="52"/>
      <c r="F79" s="52"/>
      <c r="G79" s="52"/>
      <c r="H79" s="52"/>
      <c r="I79" s="52"/>
      <c r="J79" s="52"/>
      <c r="K79" s="5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53"/>
    </row>
    <row r="80" spans="2:49" ht="14.25" thickBot="1">
      <c r="B80" s="50"/>
      <c r="C80" s="28"/>
      <c r="D80" s="5" t="s">
        <v>16</v>
      </c>
      <c r="E80" s="6" t="s">
        <v>0</v>
      </c>
      <c r="F80" s="7" t="s">
        <v>1</v>
      </c>
      <c r="G80" s="8" t="s">
        <v>2</v>
      </c>
      <c r="H80" s="9" t="s">
        <v>3</v>
      </c>
      <c r="I80" s="10" t="s">
        <v>4</v>
      </c>
      <c r="J80" s="11"/>
      <c r="K80" s="52"/>
      <c r="L80" s="19"/>
      <c r="M80" s="115" t="s">
        <v>10</v>
      </c>
      <c r="N80" s="116"/>
      <c r="O80" s="115" t="s">
        <v>11</v>
      </c>
      <c r="P80" s="116"/>
      <c r="Q80" s="115" t="s">
        <v>12</v>
      </c>
      <c r="R80" s="116"/>
      <c r="S80" s="115" t="s">
        <v>13</v>
      </c>
      <c r="T80" s="116"/>
      <c r="U80" s="115" t="s">
        <v>14</v>
      </c>
      <c r="V80" s="116"/>
      <c r="W80" s="115" t="s">
        <v>15</v>
      </c>
      <c r="X80" s="116"/>
      <c r="Y80" s="53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2:63" ht="13.5">
      <c r="B81" s="50"/>
      <c r="C81" s="29" t="s">
        <v>17</v>
      </c>
      <c r="D81" s="3">
        <f>COUNTIF(M84:X84,1)</f>
        <v>0</v>
      </c>
      <c r="E81" s="3">
        <f>COUNTIF(M84:X84,2)</f>
        <v>0</v>
      </c>
      <c r="F81" s="3">
        <f>COUNTIF(M84:X84,3)</f>
        <v>0</v>
      </c>
      <c r="G81" s="3">
        <f>COUNTIF(M84:X84,4)</f>
        <v>0</v>
      </c>
      <c r="H81" s="3">
        <f>COUNTIF(M84:X84,5)</f>
        <v>0</v>
      </c>
      <c r="I81" s="3">
        <f>COUNTIF(M84:X84,6)</f>
        <v>7</v>
      </c>
      <c r="J81" s="13">
        <f>SUM(D81:I81)</f>
        <v>7</v>
      </c>
      <c r="K81" s="52"/>
      <c r="L81" s="20"/>
      <c r="M81" s="61" t="s">
        <v>65</v>
      </c>
      <c r="N81" s="62"/>
      <c r="O81" s="61" t="s">
        <v>65</v>
      </c>
      <c r="P81" s="62" t="s">
        <v>70</v>
      </c>
      <c r="Q81" s="61" t="s">
        <v>69</v>
      </c>
      <c r="R81" s="62"/>
      <c r="S81" s="61" t="s">
        <v>69</v>
      </c>
      <c r="T81" s="62"/>
      <c r="U81" s="61" t="s">
        <v>65</v>
      </c>
      <c r="V81" s="62" t="s">
        <v>71</v>
      </c>
      <c r="W81" s="61"/>
      <c r="X81" s="62"/>
      <c r="Y81" s="53"/>
      <c r="AG81" s="31">
        <f>COUNTIF(M83:X83,1)</f>
        <v>0</v>
      </c>
      <c r="AI81" t="s">
        <v>21</v>
      </c>
      <c r="AJ81">
        <f>SUMIF(M84:X84,1,M85:X85)</f>
        <v>0</v>
      </c>
      <c r="AK81">
        <f>SUMIF(M84:X84,1,M86:X86)</f>
        <v>0</v>
      </c>
      <c r="AL81" t="str">
        <f aca="true" t="shared" si="65" ref="AL81:AW81">IF(M84=1,M83,"-")</f>
        <v>-</v>
      </c>
      <c r="AM81" t="str">
        <f t="shared" si="65"/>
        <v>-</v>
      </c>
      <c r="AN81" t="str">
        <f t="shared" si="65"/>
        <v>-</v>
      </c>
      <c r="AO81" t="str">
        <f t="shared" si="65"/>
        <v>-</v>
      </c>
      <c r="AP81" t="str">
        <f t="shared" si="65"/>
        <v>-</v>
      </c>
      <c r="AQ81" t="str">
        <f t="shared" si="65"/>
        <v>-</v>
      </c>
      <c r="AR81" t="str">
        <f t="shared" si="65"/>
        <v>-</v>
      </c>
      <c r="AS81" t="str">
        <f t="shared" si="65"/>
        <v>-</v>
      </c>
      <c r="AT81" t="str">
        <f t="shared" si="65"/>
        <v>-</v>
      </c>
      <c r="AU81" t="str">
        <f t="shared" si="65"/>
        <v>-</v>
      </c>
      <c r="AV81" t="str">
        <f t="shared" si="65"/>
        <v>-</v>
      </c>
      <c r="AW81" t="str">
        <f t="shared" si="65"/>
        <v>-</v>
      </c>
      <c r="AY81" t="s">
        <v>28</v>
      </c>
      <c r="AZ81" t="str">
        <f aca="true" t="shared" si="66" ref="AZ81:BK81">IF(M82=1,M84,"-")</f>
        <v>-</v>
      </c>
      <c r="BA81" t="str">
        <f t="shared" si="66"/>
        <v>-</v>
      </c>
      <c r="BB81" t="str">
        <f t="shared" si="66"/>
        <v>-</v>
      </c>
      <c r="BC81" t="str">
        <f t="shared" si="66"/>
        <v>-</v>
      </c>
      <c r="BD81" t="str">
        <f t="shared" si="66"/>
        <v>-</v>
      </c>
      <c r="BE81" t="str">
        <f t="shared" si="66"/>
        <v>-</v>
      </c>
      <c r="BF81">
        <f t="shared" si="66"/>
        <v>6</v>
      </c>
      <c r="BG81" t="str">
        <f t="shared" si="66"/>
        <v>-</v>
      </c>
      <c r="BH81" t="str">
        <f t="shared" si="66"/>
        <v>-</v>
      </c>
      <c r="BI81" t="str">
        <f t="shared" si="66"/>
        <v>-</v>
      </c>
      <c r="BJ81" t="str">
        <f t="shared" si="66"/>
        <v>-</v>
      </c>
      <c r="BK81" t="str">
        <f t="shared" si="66"/>
        <v>-</v>
      </c>
    </row>
    <row r="82" spans="2:63" ht="13.5">
      <c r="B82" s="50"/>
      <c r="C82" s="29" t="s">
        <v>6</v>
      </c>
      <c r="D82" s="18">
        <f>IF(ISERROR(SUMIF(M84:X84,1,M85:X85)/D81),0,SUMIF(M84:X84,1,M85:X85)/D81)</f>
        <v>0</v>
      </c>
      <c r="E82" s="18">
        <f>IF(ISERROR(SUMIF(M84:X84,2,M85:X85)/E81),0,SUMIF(M84:X84,2,M85:X85)/E81)</f>
        <v>0</v>
      </c>
      <c r="F82" s="18">
        <f>IF(ISERROR(SUMIF(M84:X84,3,M85:X85)/F81),0,SUMIF(M84:X84,3,M85:X85)/F81)</f>
        <v>0</v>
      </c>
      <c r="G82" s="18">
        <f>IF(ISERROR(SUMIF(M84:X84,4,M85:X85)/G81),0,SUMIF(M84:X84,4,M85:X85)/G81)</f>
        <v>0</v>
      </c>
      <c r="H82" s="18">
        <f>IF(ISERROR(SUMIF(M84:X84,5,M85:X85)/H81),0,SUMIF(M84:X84,5,M85:X85)/H81)</f>
        <v>0</v>
      </c>
      <c r="I82" s="18">
        <f>IF(ISERROR(SUMIF(M84:X84,6,M85:X85)/I81),0,SUMIF(M84:X84,6,M85:X85)/I81)</f>
        <v>0.1942857142857143</v>
      </c>
      <c r="J82" s="16">
        <f>IF(ISERROR(SUM(M85:X85)/J81),0,SUM(M85:X85)/J81)</f>
        <v>0.1942857142857143</v>
      </c>
      <c r="K82" s="52"/>
      <c r="L82" s="20" t="s">
        <v>5</v>
      </c>
      <c r="M82" s="22">
        <v>6</v>
      </c>
      <c r="N82" s="23"/>
      <c r="O82" s="22">
        <v>2</v>
      </c>
      <c r="P82" s="23">
        <v>5</v>
      </c>
      <c r="Q82" s="22">
        <v>3</v>
      </c>
      <c r="R82" s="23"/>
      <c r="S82" s="22">
        <v>1</v>
      </c>
      <c r="T82" s="23"/>
      <c r="U82" s="22">
        <v>6</v>
      </c>
      <c r="V82" s="23">
        <v>4</v>
      </c>
      <c r="W82" s="22"/>
      <c r="X82" s="23"/>
      <c r="Y82" s="53"/>
      <c r="AG82" s="31">
        <f>COUNTIF(M83:X83,2)</f>
        <v>1</v>
      </c>
      <c r="AI82" t="s">
        <v>22</v>
      </c>
      <c r="AJ82">
        <f>SUMIF(M84:X84,2,M85:X85)</f>
        <v>0</v>
      </c>
      <c r="AK82">
        <f>SUMIF(M84:X84,2,M86:X86)</f>
        <v>0</v>
      </c>
      <c r="AL82" t="str">
        <f aca="true" t="shared" si="67" ref="AL82:AW82">IF(M84=2,M83,"-")</f>
        <v>-</v>
      </c>
      <c r="AM82" t="str">
        <f t="shared" si="67"/>
        <v>-</v>
      </c>
      <c r="AN82" t="str">
        <f t="shared" si="67"/>
        <v>-</v>
      </c>
      <c r="AO82" t="str">
        <f t="shared" si="67"/>
        <v>-</v>
      </c>
      <c r="AP82" t="str">
        <f t="shared" si="67"/>
        <v>-</v>
      </c>
      <c r="AQ82" t="str">
        <f t="shared" si="67"/>
        <v>-</v>
      </c>
      <c r="AR82" t="str">
        <f t="shared" si="67"/>
        <v>-</v>
      </c>
      <c r="AS82" t="str">
        <f t="shared" si="67"/>
        <v>-</v>
      </c>
      <c r="AT82" t="str">
        <f t="shared" si="67"/>
        <v>-</v>
      </c>
      <c r="AU82" t="str">
        <f t="shared" si="67"/>
        <v>-</v>
      </c>
      <c r="AV82" t="str">
        <f t="shared" si="67"/>
        <v>-</v>
      </c>
      <c r="AW82" t="str">
        <f t="shared" si="67"/>
        <v>-</v>
      </c>
      <c r="AY82" s="32" t="s">
        <v>29</v>
      </c>
      <c r="AZ82" t="str">
        <f aca="true" t="shared" si="68" ref="AZ82:BK82">IF(M82=2,M84,"-")</f>
        <v>-</v>
      </c>
      <c r="BA82" t="str">
        <f t="shared" si="68"/>
        <v>-</v>
      </c>
      <c r="BB82">
        <f t="shared" si="68"/>
        <v>6</v>
      </c>
      <c r="BC82" t="str">
        <f t="shared" si="68"/>
        <v>-</v>
      </c>
      <c r="BD82" t="str">
        <f t="shared" si="68"/>
        <v>-</v>
      </c>
      <c r="BE82" t="str">
        <f t="shared" si="68"/>
        <v>-</v>
      </c>
      <c r="BF82" t="str">
        <f t="shared" si="68"/>
        <v>-</v>
      </c>
      <c r="BG82" t="str">
        <f t="shared" si="68"/>
        <v>-</v>
      </c>
      <c r="BH82" t="str">
        <f t="shared" si="68"/>
        <v>-</v>
      </c>
      <c r="BI82" t="str">
        <f t="shared" si="68"/>
        <v>-</v>
      </c>
      <c r="BJ82" t="str">
        <f t="shared" si="68"/>
        <v>-</v>
      </c>
      <c r="BK82" t="str">
        <f t="shared" si="68"/>
        <v>-</v>
      </c>
    </row>
    <row r="83" spans="2:63" ht="13.5">
      <c r="B83" s="50"/>
      <c r="C83" s="29" t="s">
        <v>18</v>
      </c>
      <c r="D83" s="18">
        <f>IF(ISERROR(SUMIF(M84:X84,1,M86:X86)/D81),0,SUMIF(M84:X84,1,M86:X86)/D81)</f>
        <v>0</v>
      </c>
      <c r="E83" s="18">
        <f>IF(ISERROR(SUMIF(M84:X84,2,M86:X86)/E81),0,SUMIF(M84:X84,2,M86:X86)/E81)</f>
        <v>0</v>
      </c>
      <c r="F83" s="18">
        <f>IF(ISERROR(SUMIF(M84:X84,3,M86:X86)/F81),0,SUMIF(M84:X84,3,M86:X86)/F81)</f>
        <v>0</v>
      </c>
      <c r="G83" s="18">
        <f>IF(ISERROR(SUMIF(M84:X84,4,M86:X86)/G81),0,SUMIF(M84:X84,4,M86:X86)/G81)</f>
        <v>0</v>
      </c>
      <c r="H83" s="18">
        <f>IF(ISERROR(SUMIF(M84:X84,5,M86:X86)/H81),0,SUMIF(M84:X84,5,M86:X86)/H81)</f>
        <v>0</v>
      </c>
      <c r="I83" s="18">
        <f>IF(ISERROR(SUMIF(M84:X84,6,M86:X86)/I81),0,SUMIF(M84:X84,6,M86:X86)/I81)</f>
        <v>1.8571428571428572</v>
      </c>
      <c r="J83" s="16">
        <f>IF(ISERROR(SUM(M86:X86)/J81),0,SUM(M86:X86)/J81)</f>
        <v>1.8571428571428572</v>
      </c>
      <c r="K83" s="52"/>
      <c r="L83" s="20" t="s">
        <v>7</v>
      </c>
      <c r="M83" s="22">
        <v>6</v>
      </c>
      <c r="N83" s="23"/>
      <c r="O83" s="22">
        <v>3</v>
      </c>
      <c r="P83" s="23">
        <v>4</v>
      </c>
      <c r="Q83" s="22">
        <v>5</v>
      </c>
      <c r="R83" s="23"/>
      <c r="S83" s="22">
        <v>4</v>
      </c>
      <c r="T83" s="23"/>
      <c r="U83" s="22">
        <v>5</v>
      </c>
      <c r="V83" s="23">
        <v>2</v>
      </c>
      <c r="W83" s="22"/>
      <c r="X83" s="23"/>
      <c r="Y83" s="53"/>
      <c r="AG83" s="31">
        <f>COUNTIF(M83:X83,3)</f>
        <v>1</v>
      </c>
      <c r="AI83" t="s">
        <v>23</v>
      </c>
      <c r="AJ83">
        <f>SUMIF(M84:X84,3,M85:X85)</f>
        <v>0</v>
      </c>
      <c r="AK83">
        <f>SUMIF(M84:X84,3,M86:X86)</f>
        <v>0</v>
      </c>
      <c r="AL83" t="str">
        <f aca="true" t="shared" si="69" ref="AL83:AW83">IF(M84=3,M83,"-")</f>
        <v>-</v>
      </c>
      <c r="AM83" t="str">
        <f t="shared" si="69"/>
        <v>-</v>
      </c>
      <c r="AN83" t="str">
        <f t="shared" si="69"/>
        <v>-</v>
      </c>
      <c r="AO83" t="str">
        <f t="shared" si="69"/>
        <v>-</v>
      </c>
      <c r="AP83" t="str">
        <f t="shared" si="69"/>
        <v>-</v>
      </c>
      <c r="AQ83" t="str">
        <f t="shared" si="69"/>
        <v>-</v>
      </c>
      <c r="AR83" t="str">
        <f t="shared" si="69"/>
        <v>-</v>
      </c>
      <c r="AS83" t="str">
        <f t="shared" si="69"/>
        <v>-</v>
      </c>
      <c r="AT83" t="str">
        <f t="shared" si="69"/>
        <v>-</v>
      </c>
      <c r="AU83" t="str">
        <f t="shared" si="69"/>
        <v>-</v>
      </c>
      <c r="AV83" t="str">
        <f t="shared" si="69"/>
        <v>-</v>
      </c>
      <c r="AW83" t="str">
        <f t="shared" si="69"/>
        <v>-</v>
      </c>
      <c r="AY83" s="33" t="s">
        <v>30</v>
      </c>
      <c r="AZ83" t="str">
        <f aca="true" t="shared" si="70" ref="AZ83:BK83">IF(M82=3,M84,"-")</f>
        <v>-</v>
      </c>
      <c r="BA83" t="str">
        <f t="shared" si="70"/>
        <v>-</v>
      </c>
      <c r="BB83" t="str">
        <f t="shared" si="70"/>
        <v>-</v>
      </c>
      <c r="BC83" t="str">
        <f t="shared" si="70"/>
        <v>-</v>
      </c>
      <c r="BD83">
        <f t="shared" si="70"/>
        <v>6</v>
      </c>
      <c r="BE83" t="str">
        <f t="shared" si="70"/>
        <v>-</v>
      </c>
      <c r="BF83" t="str">
        <f t="shared" si="70"/>
        <v>-</v>
      </c>
      <c r="BG83" t="str">
        <f t="shared" si="70"/>
        <v>-</v>
      </c>
      <c r="BH83" t="str">
        <f t="shared" si="70"/>
        <v>-</v>
      </c>
      <c r="BI83" t="str">
        <f t="shared" si="70"/>
        <v>-</v>
      </c>
      <c r="BJ83" t="str">
        <f t="shared" si="70"/>
        <v>-</v>
      </c>
      <c r="BK83" t="str">
        <f t="shared" si="70"/>
        <v>-</v>
      </c>
    </row>
    <row r="84" spans="2:63" ht="13.5">
      <c r="B84" s="50"/>
      <c r="C84" s="29" t="s">
        <v>19</v>
      </c>
      <c r="D84" s="3">
        <f>COUNTIF(AL81:AW81,1)</f>
        <v>0</v>
      </c>
      <c r="E84" s="3">
        <f>COUNTIF(AL82:AW82,1)</f>
        <v>0</v>
      </c>
      <c r="F84" s="3">
        <f>COUNTIF(AL83:AW83,1)</f>
        <v>0</v>
      </c>
      <c r="G84" s="3">
        <f>COUNTIF(AL84:AW84,1)</f>
        <v>0</v>
      </c>
      <c r="H84" s="3">
        <f>COUNTIF(AL85:AW85,1)</f>
        <v>0</v>
      </c>
      <c r="I84" s="3">
        <f>COUNTIF(AL86:AW86,1)</f>
        <v>0</v>
      </c>
      <c r="J84" s="13">
        <f>COUNTIF(M83:X83,1)</f>
        <v>0</v>
      </c>
      <c r="K84" s="52"/>
      <c r="L84" s="20" t="s">
        <v>9</v>
      </c>
      <c r="M84" s="22">
        <v>6</v>
      </c>
      <c r="N84" s="23"/>
      <c r="O84" s="22">
        <v>6</v>
      </c>
      <c r="P84" s="23">
        <v>6</v>
      </c>
      <c r="Q84" s="22">
        <v>6</v>
      </c>
      <c r="R84" s="23"/>
      <c r="S84" s="22">
        <v>6</v>
      </c>
      <c r="T84" s="23"/>
      <c r="U84" s="22">
        <v>6</v>
      </c>
      <c r="V84" s="23">
        <v>6</v>
      </c>
      <c r="W84" s="22"/>
      <c r="X84" s="23"/>
      <c r="Y84" s="53"/>
      <c r="AG84" s="31">
        <f>COUNTIF(M83:X83,4)</f>
        <v>2</v>
      </c>
      <c r="AI84" t="s">
        <v>24</v>
      </c>
      <c r="AJ84">
        <f>SUMIF(M84:X84,4,M85:X85)</f>
        <v>0</v>
      </c>
      <c r="AK84">
        <f>SUMIF(M84:X84,4,M86:X86)</f>
        <v>0</v>
      </c>
      <c r="AL84" t="str">
        <f aca="true" t="shared" si="71" ref="AL84:AW84">IF(M84=4,M83,"-")</f>
        <v>-</v>
      </c>
      <c r="AM84" t="str">
        <f t="shared" si="71"/>
        <v>-</v>
      </c>
      <c r="AN84" t="str">
        <f t="shared" si="71"/>
        <v>-</v>
      </c>
      <c r="AO84" t="str">
        <f t="shared" si="71"/>
        <v>-</v>
      </c>
      <c r="AP84" t="str">
        <f t="shared" si="71"/>
        <v>-</v>
      </c>
      <c r="AQ84" t="str">
        <f t="shared" si="71"/>
        <v>-</v>
      </c>
      <c r="AR84" t="str">
        <f t="shared" si="71"/>
        <v>-</v>
      </c>
      <c r="AS84" t="str">
        <f t="shared" si="71"/>
        <v>-</v>
      </c>
      <c r="AT84" t="str">
        <f t="shared" si="71"/>
        <v>-</v>
      </c>
      <c r="AU84" t="str">
        <f t="shared" si="71"/>
        <v>-</v>
      </c>
      <c r="AV84" t="str">
        <f t="shared" si="71"/>
        <v>-</v>
      </c>
      <c r="AW84" t="str">
        <f t="shared" si="71"/>
        <v>-</v>
      </c>
      <c r="AY84" s="34" t="s">
        <v>31</v>
      </c>
      <c r="AZ84" t="str">
        <f aca="true" t="shared" si="72" ref="AZ84:BK84">IF(M82=4,M84,"-")</f>
        <v>-</v>
      </c>
      <c r="BA84" t="str">
        <f t="shared" si="72"/>
        <v>-</v>
      </c>
      <c r="BB84" t="str">
        <f t="shared" si="72"/>
        <v>-</v>
      </c>
      <c r="BC84" t="str">
        <f t="shared" si="72"/>
        <v>-</v>
      </c>
      <c r="BD84" t="str">
        <f t="shared" si="72"/>
        <v>-</v>
      </c>
      <c r="BE84" t="str">
        <f t="shared" si="72"/>
        <v>-</v>
      </c>
      <c r="BF84" t="str">
        <f t="shared" si="72"/>
        <v>-</v>
      </c>
      <c r="BG84" t="str">
        <f t="shared" si="72"/>
        <v>-</v>
      </c>
      <c r="BH84" t="str">
        <f t="shared" si="72"/>
        <v>-</v>
      </c>
      <c r="BI84">
        <f t="shared" si="72"/>
        <v>6</v>
      </c>
      <c r="BJ84" t="str">
        <f t="shared" si="72"/>
        <v>-</v>
      </c>
      <c r="BK84" t="str">
        <f t="shared" si="72"/>
        <v>-</v>
      </c>
    </row>
    <row r="85" spans="2:63" ht="13.5">
      <c r="B85" s="50"/>
      <c r="C85" s="29" t="s">
        <v>20</v>
      </c>
      <c r="D85" s="3">
        <f>COUNTIF(AL81:AW81,2)</f>
        <v>0</v>
      </c>
      <c r="E85" s="3">
        <f>COUNTIF(AL82:AW82,2)</f>
        <v>0</v>
      </c>
      <c r="F85" s="3">
        <f>COUNTIF(AL83:AW83,2)</f>
        <v>0</v>
      </c>
      <c r="G85" s="3">
        <f>COUNTIF(AL84:AW84,2)</f>
        <v>0</v>
      </c>
      <c r="H85" s="3">
        <f>COUNTIF(AL85:AW85,2)</f>
        <v>0</v>
      </c>
      <c r="I85" s="3">
        <f>COUNTIF(AL86:AW86,2)</f>
        <v>1</v>
      </c>
      <c r="J85" s="13">
        <f>COUNTIF(M83:X83,2)</f>
        <v>1</v>
      </c>
      <c r="K85" s="52"/>
      <c r="L85" s="20" t="s">
        <v>6</v>
      </c>
      <c r="M85" s="24">
        <v>0.24</v>
      </c>
      <c r="N85" s="25"/>
      <c r="O85" s="24">
        <v>0.14</v>
      </c>
      <c r="P85" s="25">
        <v>0.2</v>
      </c>
      <c r="Q85" s="24">
        <v>0.03</v>
      </c>
      <c r="R85" s="25"/>
      <c r="S85" s="24">
        <v>0.18</v>
      </c>
      <c r="T85" s="25"/>
      <c r="U85" s="24">
        <v>0.47</v>
      </c>
      <c r="V85" s="25">
        <v>0.1</v>
      </c>
      <c r="W85" s="24"/>
      <c r="X85" s="25"/>
      <c r="Y85" s="53"/>
      <c r="AG85" s="31">
        <f>COUNTIF(M83:X83,5)</f>
        <v>2</v>
      </c>
      <c r="AI85" t="s">
        <v>25</v>
      </c>
      <c r="AJ85">
        <f>SUMIF(M84:X84,5,M85:X85)</f>
        <v>0</v>
      </c>
      <c r="AK85">
        <f>SUMIF(M84:X84,5,M86:X86)</f>
        <v>0</v>
      </c>
      <c r="AL85" t="str">
        <f aca="true" t="shared" si="73" ref="AL85:AW85">IF(M84=5,M83,"-")</f>
        <v>-</v>
      </c>
      <c r="AM85" t="str">
        <f t="shared" si="73"/>
        <v>-</v>
      </c>
      <c r="AN85" t="str">
        <f t="shared" si="73"/>
        <v>-</v>
      </c>
      <c r="AO85" t="str">
        <f t="shared" si="73"/>
        <v>-</v>
      </c>
      <c r="AP85" t="str">
        <f t="shared" si="73"/>
        <v>-</v>
      </c>
      <c r="AQ85" t="str">
        <f t="shared" si="73"/>
        <v>-</v>
      </c>
      <c r="AR85" t="str">
        <f t="shared" si="73"/>
        <v>-</v>
      </c>
      <c r="AS85" t="str">
        <f t="shared" si="73"/>
        <v>-</v>
      </c>
      <c r="AT85" t="str">
        <f t="shared" si="73"/>
        <v>-</v>
      </c>
      <c r="AU85" t="str">
        <f t="shared" si="73"/>
        <v>-</v>
      </c>
      <c r="AV85" t="str">
        <f t="shared" si="73"/>
        <v>-</v>
      </c>
      <c r="AW85" t="str">
        <f t="shared" si="73"/>
        <v>-</v>
      </c>
      <c r="AY85" s="35" t="s">
        <v>32</v>
      </c>
      <c r="AZ85" t="str">
        <f aca="true" t="shared" si="74" ref="AZ85:BK85">IF(M82=5,M84,"-")</f>
        <v>-</v>
      </c>
      <c r="BA85" t="str">
        <f t="shared" si="74"/>
        <v>-</v>
      </c>
      <c r="BB85" t="str">
        <f t="shared" si="74"/>
        <v>-</v>
      </c>
      <c r="BC85">
        <f t="shared" si="74"/>
        <v>6</v>
      </c>
      <c r="BD85" t="str">
        <f t="shared" si="74"/>
        <v>-</v>
      </c>
      <c r="BE85" t="str">
        <f t="shared" si="74"/>
        <v>-</v>
      </c>
      <c r="BF85" t="str">
        <f t="shared" si="74"/>
        <v>-</v>
      </c>
      <c r="BG85" t="str">
        <f t="shared" si="74"/>
        <v>-</v>
      </c>
      <c r="BH85" t="str">
        <f t="shared" si="74"/>
        <v>-</v>
      </c>
      <c r="BI85" t="str">
        <f t="shared" si="74"/>
        <v>-</v>
      </c>
      <c r="BJ85" t="str">
        <f t="shared" si="74"/>
        <v>-</v>
      </c>
      <c r="BK85" t="str">
        <f t="shared" si="74"/>
        <v>-</v>
      </c>
    </row>
    <row r="86" spans="2:63" ht="14.25" thickBot="1">
      <c r="B86" s="50"/>
      <c r="C86" s="30" t="s">
        <v>27</v>
      </c>
      <c r="D86" s="15">
        <f aca="true" t="shared" si="75" ref="D86:J86">IF(ISERROR(SUM(D84:D85)/D81),0,SUM(D84:D85)/D81)*100</f>
        <v>0</v>
      </c>
      <c r="E86" s="15">
        <f t="shared" si="75"/>
        <v>0</v>
      </c>
      <c r="F86" s="15">
        <f t="shared" si="75"/>
        <v>0</v>
      </c>
      <c r="G86" s="15">
        <f t="shared" si="75"/>
        <v>0</v>
      </c>
      <c r="H86" s="15">
        <f t="shared" si="75"/>
        <v>0</v>
      </c>
      <c r="I86" s="15">
        <f t="shared" si="75"/>
        <v>14.285714285714285</v>
      </c>
      <c r="J86" s="17">
        <f t="shared" si="75"/>
        <v>14.285714285714285</v>
      </c>
      <c r="K86" s="52"/>
      <c r="L86" s="21" t="s">
        <v>8</v>
      </c>
      <c r="M86" s="26">
        <v>3</v>
      </c>
      <c r="N86" s="27"/>
      <c r="O86" s="26">
        <v>1</v>
      </c>
      <c r="P86" s="27">
        <v>1</v>
      </c>
      <c r="Q86" s="26">
        <v>1</v>
      </c>
      <c r="R86" s="27"/>
      <c r="S86" s="26">
        <v>2</v>
      </c>
      <c r="T86" s="27"/>
      <c r="U86" s="26">
        <v>4</v>
      </c>
      <c r="V86" s="27">
        <v>1</v>
      </c>
      <c r="W86" s="26"/>
      <c r="X86" s="27"/>
      <c r="Y86" s="53"/>
      <c r="AG86" s="31">
        <f>COUNTIF(M83:X83,6)</f>
        <v>1</v>
      </c>
      <c r="AI86" t="s">
        <v>26</v>
      </c>
      <c r="AJ86">
        <f>SUMIF(M84:X84,6,M85:X85)</f>
        <v>1.36</v>
      </c>
      <c r="AK86">
        <f>SUMIF(M84:X84,6,M86:X86)</f>
        <v>13</v>
      </c>
      <c r="AL86">
        <f aca="true" t="shared" si="76" ref="AL86:AW86">IF(M84=6,M83,"-")</f>
        <v>6</v>
      </c>
      <c r="AM86" t="str">
        <f t="shared" si="76"/>
        <v>-</v>
      </c>
      <c r="AN86">
        <f t="shared" si="76"/>
        <v>3</v>
      </c>
      <c r="AO86">
        <f t="shared" si="76"/>
        <v>4</v>
      </c>
      <c r="AP86">
        <f t="shared" si="76"/>
        <v>5</v>
      </c>
      <c r="AQ86" t="str">
        <f t="shared" si="76"/>
        <v>-</v>
      </c>
      <c r="AR86">
        <f t="shared" si="76"/>
        <v>4</v>
      </c>
      <c r="AS86" t="str">
        <f t="shared" si="76"/>
        <v>-</v>
      </c>
      <c r="AT86">
        <f t="shared" si="76"/>
        <v>5</v>
      </c>
      <c r="AU86">
        <f t="shared" si="76"/>
        <v>2</v>
      </c>
      <c r="AV86" t="str">
        <f t="shared" si="76"/>
        <v>-</v>
      </c>
      <c r="AW86" t="str">
        <f t="shared" si="76"/>
        <v>-</v>
      </c>
      <c r="AY86" s="36" t="s">
        <v>33</v>
      </c>
      <c r="AZ86">
        <f aca="true" t="shared" si="77" ref="AZ86:BK86">IF(M82=6,M84,"-")</f>
        <v>6</v>
      </c>
      <c r="BA86" t="str">
        <f t="shared" si="77"/>
        <v>-</v>
      </c>
      <c r="BB86" t="str">
        <f t="shared" si="77"/>
        <v>-</v>
      </c>
      <c r="BC86" t="str">
        <f t="shared" si="77"/>
        <v>-</v>
      </c>
      <c r="BD86" t="str">
        <f t="shared" si="77"/>
        <v>-</v>
      </c>
      <c r="BE86" t="str">
        <f t="shared" si="77"/>
        <v>-</v>
      </c>
      <c r="BF86" t="str">
        <f t="shared" si="77"/>
        <v>-</v>
      </c>
      <c r="BG86" t="str">
        <f t="shared" si="77"/>
        <v>-</v>
      </c>
      <c r="BH86">
        <f t="shared" si="77"/>
        <v>6</v>
      </c>
      <c r="BI86" t="str">
        <f t="shared" si="77"/>
        <v>-</v>
      </c>
      <c r="BJ86" t="str">
        <f t="shared" si="77"/>
        <v>-</v>
      </c>
      <c r="BK86" t="str">
        <f t="shared" si="77"/>
        <v>-</v>
      </c>
    </row>
    <row r="87" spans="2:25" ht="14.25" thickBot="1">
      <c r="B87" s="54"/>
      <c r="C87" s="55"/>
      <c r="D87" s="56"/>
      <c r="E87" s="56"/>
      <c r="F87" s="56"/>
      <c r="G87" s="56"/>
      <c r="H87" s="56"/>
      <c r="I87" s="56"/>
      <c r="J87" s="56"/>
      <c r="K87" s="56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7"/>
    </row>
    <row r="88" ht="14.25" thickBot="1"/>
    <row r="89" spans="2:25" ht="13.5"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9"/>
    </row>
    <row r="90" spans="2:25" ht="14.25" thickBot="1">
      <c r="B90" s="50">
        <v>4</v>
      </c>
      <c r="C90" s="144" t="s">
        <v>79</v>
      </c>
      <c r="D90" s="144"/>
      <c r="E90" s="144"/>
      <c r="F90" s="145" t="s">
        <v>84</v>
      </c>
      <c r="G90" s="143"/>
      <c r="H90" s="143"/>
      <c r="I90" s="143"/>
      <c r="J90" s="52"/>
      <c r="K90" s="5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53"/>
    </row>
    <row r="91" spans="2:25" ht="14.25" thickBot="1">
      <c r="B91" s="50"/>
      <c r="C91" s="142" t="s">
        <v>97</v>
      </c>
      <c r="D91" s="142"/>
      <c r="E91" s="142"/>
      <c r="F91" s="143"/>
      <c r="G91" s="143"/>
      <c r="H91" s="143"/>
      <c r="I91" s="143"/>
      <c r="J91" s="52"/>
      <c r="K91" s="52"/>
      <c r="L91" s="4"/>
      <c r="M91" s="5" t="s">
        <v>34</v>
      </c>
      <c r="N91" s="5" t="s">
        <v>35</v>
      </c>
      <c r="O91" s="5" t="s">
        <v>36</v>
      </c>
      <c r="P91" s="5" t="s">
        <v>37</v>
      </c>
      <c r="Q91" s="5" t="s">
        <v>38</v>
      </c>
      <c r="R91" s="11" t="s">
        <v>39</v>
      </c>
      <c r="S91" s="1"/>
      <c r="T91" s="1"/>
      <c r="U91" s="1"/>
      <c r="V91" s="1"/>
      <c r="W91" s="1"/>
      <c r="X91" s="1"/>
      <c r="Y91" s="53"/>
    </row>
    <row r="92" spans="2:25" ht="13.5">
      <c r="B92" s="50"/>
      <c r="C92" s="1"/>
      <c r="D92" s="52"/>
      <c r="E92" s="52"/>
      <c r="F92" s="52"/>
      <c r="G92" s="52"/>
      <c r="H92" s="52"/>
      <c r="I92" s="52"/>
      <c r="J92" s="52"/>
      <c r="K92" s="52"/>
      <c r="L92" s="12" t="s">
        <v>28</v>
      </c>
      <c r="M92" s="37">
        <f aca="true" t="shared" si="78" ref="M92:M97">COUNTIF(AZ100:BK100,1)</f>
        <v>0</v>
      </c>
      <c r="N92" s="37">
        <f aca="true" t="shared" si="79" ref="N92:N97">COUNTIF(AZ100:BK100,2)</f>
        <v>0</v>
      </c>
      <c r="O92" s="37">
        <f aca="true" t="shared" si="80" ref="O92:O97">COUNTIF(AZ100:BK100,3)</f>
        <v>0</v>
      </c>
      <c r="P92" s="37">
        <f aca="true" t="shared" si="81" ref="P92:P97">COUNTIF(AZ100:BK100,4)</f>
        <v>0</v>
      </c>
      <c r="Q92" s="37">
        <f aca="true" t="shared" si="82" ref="Q92:Q97">COUNTIF(AZ100:BK100,5)</f>
        <v>0</v>
      </c>
      <c r="R92" s="38">
        <f aca="true" t="shared" si="83" ref="R92:R97">COUNTIF(AZ100:BK100,6)</f>
        <v>1</v>
      </c>
      <c r="S92" s="1"/>
      <c r="T92" s="117" t="s">
        <v>43</v>
      </c>
      <c r="U92" s="118"/>
      <c r="V92" s="119" t="s">
        <v>48</v>
      </c>
      <c r="W92" s="120"/>
      <c r="X92" s="1"/>
      <c r="Y92" s="53"/>
    </row>
    <row r="93" spans="2:25" ht="14.25" thickBot="1">
      <c r="B93" s="50"/>
      <c r="C93" s="1"/>
      <c r="D93" s="52"/>
      <c r="E93" s="52"/>
      <c r="F93" s="52"/>
      <c r="G93" s="52"/>
      <c r="H93" s="52"/>
      <c r="I93" s="52"/>
      <c r="J93" s="52"/>
      <c r="K93" s="52"/>
      <c r="L93" s="39" t="s">
        <v>29</v>
      </c>
      <c r="M93" s="37">
        <f t="shared" si="78"/>
        <v>0</v>
      </c>
      <c r="N93" s="37">
        <f t="shared" si="79"/>
        <v>0</v>
      </c>
      <c r="O93" s="37">
        <f t="shared" si="80"/>
        <v>0</v>
      </c>
      <c r="P93" s="37">
        <f t="shared" si="81"/>
        <v>0</v>
      </c>
      <c r="Q93" s="37">
        <f t="shared" si="82"/>
        <v>0</v>
      </c>
      <c r="R93" s="38">
        <f t="shared" si="83"/>
        <v>1</v>
      </c>
      <c r="S93" s="1"/>
      <c r="T93" s="121" t="s">
        <v>44</v>
      </c>
      <c r="U93" s="122"/>
      <c r="V93" s="111" t="s">
        <v>46</v>
      </c>
      <c r="W93" s="112"/>
      <c r="X93" s="1"/>
      <c r="Y93" s="53"/>
    </row>
    <row r="94" spans="2:25" ht="14.25" customHeight="1" thickBot="1">
      <c r="B94" s="50"/>
      <c r="C94" s="113" t="s">
        <v>40</v>
      </c>
      <c r="D94" s="123"/>
      <c r="E94" s="138">
        <f>(COUNTIF(M102:X102,1)*10)+(COUNTIF(M102:X102,2)*8)+(COUNTIF(M102:X102,3)*6)+(COUNTIF(M102:X102,4)*4)+(COUNTIF(M102:X102,5)*2)+(COUNTIF(M102:X102,6)*1)+(W95*J100)</f>
        <v>22</v>
      </c>
      <c r="F94" s="139"/>
      <c r="G94" s="52"/>
      <c r="H94" s="52"/>
      <c r="I94" s="52"/>
      <c r="J94" s="52"/>
      <c r="K94" s="52"/>
      <c r="L94" s="40" t="s">
        <v>30</v>
      </c>
      <c r="M94" s="37">
        <f t="shared" si="78"/>
        <v>0</v>
      </c>
      <c r="N94" s="37">
        <f t="shared" si="79"/>
        <v>0</v>
      </c>
      <c r="O94" s="37">
        <f t="shared" si="80"/>
        <v>0</v>
      </c>
      <c r="P94" s="37">
        <f t="shared" si="81"/>
        <v>1</v>
      </c>
      <c r="Q94" s="37">
        <f t="shared" si="82"/>
        <v>0</v>
      </c>
      <c r="R94" s="38">
        <f t="shared" si="83"/>
        <v>0</v>
      </c>
      <c r="S94" s="1"/>
      <c r="T94" s="126" t="s">
        <v>45</v>
      </c>
      <c r="U94" s="127"/>
      <c r="V94" s="128" t="s">
        <v>47</v>
      </c>
      <c r="W94" s="129"/>
      <c r="X94" s="1"/>
      <c r="Y94" s="53"/>
    </row>
    <row r="95" spans="2:25" ht="14.25" customHeight="1" thickBot="1">
      <c r="B95" s="50"/>
      <c r="C95" s="124"/>
      <c r="D95" s="125"/>
      <c r="E95" s="140"/>
      <c r="F95" s="141"/>
      <c r="G95" s="52"/>
      <c r="H95" s="52"/>
      <c r="I95" s="52"/>
      <c r="J95" s="52"/>
      <c r="K95" s="52"/>
      <c r="L95" s="41" t="s">
        <v>31</v>
      </c>
      <c r="M95" s="37">
        <f t="shared" si="78"/>
        <v>0</v>
      </c>
      <c r="N95" s="37">
        <f t="shared" si="79"/>
        <v>0</v>
      </c>
      <c r="O95" s="37">
        <f t="shared" si="80"/>
        <v>0</v>
      </c>
      <c r="P95" s="37">
        <f t="shared" si="81"/>
        <v>0</v>
      </c>
      <c r="Q95" s="37">
        <f t="shared" si="82"/>
        <v>0</v>
      </c>
      <c r="R95" s="38">
        <f t="shared" si="83"/>
        <v>1</v>
      </c>
      <c r="S95" s="1"/>
      <c r="T95" s="130" t="s">
        <v>49</v>
      </c>
      <c r="U95" s="131"/>
      <c r="V95" s="132"/>
      <c r="W95" s="136">
        <v>0</v>
      </c>
      <c r="X95" s="1"/>
      <c r="Y95" s="53"/>
    </row>
    <row r="96" spans="2:25" ht="14.25" customHeight="1" thickBot="1">
      <c r="B96" s="50"/>
      <c r="C96" s="113" t="s">
        <v>41</v>
      </c>
      <c r="D96" s="123"/>
      <c r="E96" s="138">
        <f>IF(ISERROR(E94/J100),0,E94/J100)</f>
        <v>3.142857142857143</v>
      </c>
      <c r="F96" s="139"/>
      <c r="G96" s="52"/>
      <c r="H96" s="52"/>
      <c r="I96" s="52"/>
      <c r="J96" s="52"/>
      <c r="K96" s="52"/>
      <c r="L96" s="42" t="s">
        <v>32</v>
      </c>
      <c r="M96" s="37">
        <f t="shared" si="78"/>
        <v>0</v>
      </c>
      <c r="N96" s="37">
        <f t="shared" si="79"/>
        <v>0</v>
      </c>
      <c r="O96" s="37">
        <f t="shared" si="80"/>
        <v>0</v>
      </c>
      <c r="P96" s="37">
        <f t="shared" si="81"/>
        <v>0</v>
      </c>
      <c r="Q96" s="37">
        <f t="shared" si="82"/>
        <v>0</v>
      </c>
      <c r="R96" s="38">
        <f t="shared" si="83"/>
        <v>2</v>
      </c>
      <c r="S96" s="1"/>
      <c r="T96" s="133"/>
      <c r="U96" s="134"/>
      <c r="V96" s="135"/>
      <c r="W96" s="137"/>
      <c r="X96" s="1"/>
      <c r="Y96" s="53"/>
    </row>
    <row r="97" spans="2:25" ht="14.25" customHeight="1" thickBot="1">
      <c r="B97" s="50"/>
      <c r="C97" s="124"/>
      <c r="D97" s="125"/>
      <c r="E97" s="140"/>
      <c r="F97" s="141"/>
      <c r="G97" s="52"/>
      <c r="H97" s="52"/>
      <c r="I97" s="52"/>
      <c r="J97" s="52"/>
      <c r="K97" s="52"/>
      <c r="L97" s="43" t="s">
        <v>33</v>
      </c>
      <c r="M97" s="44">
        <f t="shared" si="78"/>
        <v>0</v>
      </c>
      <c r="N97" s="44">
        <f t="shared" si="79"/>
        <v>0</v>
      </c>
      <c r="O97" s="44">
        <f t="shared" si="80"/>
        <v>0</v>
      </c>
      <c r="P97" s="44">
        <f t="shared" si="81"/>
        <v>0</v>
      </c>
      <c r="Q97" s="44">
        <f t="shared" si="82"/>
        <v>0</v>
      </c>
      <c r="R97" s="45">
        <f t="shared" si="83"/>
        <v>1</v>
      </c>
      <c r="S97" s="1"/>
      <c r="T97" s="1"/>
      <c r="U97" s="1"/>
      <c r="V97" s="1"/>
      <c r="W97" s="1"/>
      <c r="X97" s="1"/>
      <c r="Y97" s="53"/>
    </row>
    <row r="98" spans="2:25" ht="14.25" thickBot="1">
      <c r="B98" s="50"/>
      <c r="C98" s="1"/>
      <c r="D98" s="52"/>
      <c r="E98" s="52"/>
      <c r="F98" s="52"/>
      <c r="G98" s="52"/>
      <c r="H98" s="52"/>
      <c r="I98" s="52"/>
      <c r="J98" s="52"/>
      <c r="K98" s="5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53"/>
    </row>
    <row r="99" spans="2:49" ht="14.25" thickBot="1">
      <c r="B99" s="50"/>
      <c r="C99" s="28"/>
      <c r="D99" s="5" t="s">
        <v>16</v>
      </c>
      <c r="E99" s="6" t="s">
        <v>0</v>
      </c>
      <c r="F99" s="7" t="s">
        <v>1</v>
      </c>
      <c r="G99" s="8" t="s">
        <v>2</v>
      </c>
      <c r="H99" s="9" t="s">
        <v>3</v>
      </c>
      <c r="I99" s="10" t="s">
        <v>4</v>
      </c>
      <c r="J99" s="11"/>
      <c r="K99" s="52"/>
      <c r="L99" s="19"/>
      <c r="M99" s="115" t="s">
        <v>10</v>
      </c>
      <c r="N99" s="116"/>
      <c r="O99" s="115" t="s">
        <v>11</v>
      </c>
      <c r="P99" s="116"/>
      <c r="Q99" s="115" t="s">
        <v>12</v>
      </c>
      <c r="R99" s="116"/>
      <c r="S99" s="115" t="s">
        <v>13</v>
      </c>
      <c r="T99" s="116"/>
      <c r="U99" s="115" t="s">
        <v>14</v>
      </c>
      <c r="V99" s="116"/>
      <c r="W99" s="115" t="s">
        <v>15</v>
      </c>
      <c r="X99" s="116"/>
      <c r="Y99" s="53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2:63" ht="13.5">
      <c r="B100" s="50"/>
      <c r="C100" s="29" t="s">
        <v>17</v>
      </c>
      <c r="D100" s="3">
        <f>COUNTIF(M103:X103,1)</f>
        <v>0</v>
      </c>
      <c r="E100" s="3">
        <f>COUNTIF(M103:X103,2)</f>
        <v>0</v>
      </c>
      <c r="F100" s="3">
        <f>COUNTIF(M103:X103,3)</f>
        <v>0</v>
      </c>
      <c r="G100" s="3">
        <f>COUNTIF(M103:X103,4)</f>
        <v>1</v>
      </c>
      <c r="H100" s="3">
        <f>COUNTIF(M103:X103,5)</f>
        <v>0</v>
      </c>
      <c r="I100" s="3">
        <f>COUNTIF(M103:X103,6)</f>
        <v>6</v>
      </c>
      <c r="J100" s="13">
        <f>SUM(D100:I100)</f>
        <v>7</v>
      </c>
      <c r="K100" s="52"/>
      <c r="L100" s="20"/>
      <c r="M100" s="61" t="s">
        <v>69</v>
      </c>
      <c r="N100" s="62"/>
      <c r="O100" s="61" t="s">
        <v>65</v>
      </c>
      <c r="P100" s="62"/>
      <c r="Q100" s="61" t="s">
        <v>69</v>
      </c>
      <c r="R100" s="62" t="s">
        <v>71</v>
      </c>
      <c r="S100" s="61" t="s">
        <v>65</v>
      </c>
      <c r="T100" s="62"/>
      <c r="U100" s="61" t="s">
        <v>65</v>
      </c>
      <c r="V100" s="62" t="s">
        <v>71</v>
      </c>
      <c r="W100" s="61"/>
      <c r="X100" s="62"/>
      <c r="Y100" s="53"/>
      <c r="AG100" s="31">
        <f>COUNTIF(M102:X102,1)</f>
        <v>0</v>
      </c>
      <c r="AI100" t="s">
        <v>21</v>
      </c>
      <c r="AJ100">
        <f>SUMIF(M103:X103,1,M104:X104)</f>
        <v>0</v>
      </c>
      <c r="AK100">
        <f>SUMIF(M103:X103,1,M105:X105)</f>
        <v>0</v>
      </c>
      <c r="AL100" t="str">
        <f aca="true" t="shared" si="84" ref="AL100:AW100">IF(M103=1,M102,"-")</f>
        <v>-</v>
      </c>
      <c r="AM100" t="str">
        <f t="shared" si="84"/>
        <v>-</v>
      </c>
      <c r="AN100" t="str">
        <f t="shared" si="84"/>
        <v>-</v>
      </c>
      <c r="AO100" t="str">
        <f t="shared" si="84"/>
        <v>-</v>
      </c>
      <c r="AP100" t="str">
        <f t="shared" si="84"/>
        <v>-</v>
      </c>
      <c r="AQ100" t="str">
        <f t="shared" si="84"/>
        <v>-</v>
      </c>
      <c r="AR100" t="str">
        <f t="shared" si="84"/>
        <v>-</v>
      </c>
      <c r="AS100" t="str">
        <f t="shared" si="84"/>
        <v>-</v>
      </c>
      <c r="AT100" t="str">
        <f t="shared" si="84"/>
        <v>-</v>
      </c>
      <c r="AU100" t="str">
        <f t="shared" si="84"/>
        <v>-</v>
      </c>
      <c r="AV100" t="str">
        <f t="shared" si="84"/>
        <v>-</v>
      </c>
      <c r="AW100" t="str">
        <f t="shared" si="84"/>
        <v>-</v>
      </c>
      <c r="AY100" t="s">
        <v>28</v>
      </c>
      <c r="AZ100" t="str">
        <f aca="true" t="shared" si="85" ref="AZ100:BK100">IF(M101=1,M103,"-")</f>
        <v>-</v>
      </c>
      <c r="BA100" t="str">
        <f t="shared" si="85"/>
        <v>-</v>
      </c>
      <c r="BB100" t="str">
        <f t="shared" si="85"/>
        <v>-</v>
      </c>
      <c r="BC100" t="str">
        <f t="shared" si="85"/>
        <v>-</v>
      </c>
      <c r="BD100" t="str">
        <f t="shared" si="85"/>
        <v>-</v>
      </c>
      <c r="BE100" t="str">
        <f t="shared" si="85"/>
        <v>-</v>
      </c>
      <c r="BF100">
        <f t="shared" si="85"/>
        <v>6</v>
      </c>
      <c r="BG100" t="str">
        <f t="shared" si="85"/>
        <v>-</v>
      </c>
      <c r="BH100" t="str">
        <f t="shared" si="85"/>
        <v>-</v>
      </c>
      <c r="BI100" t="str">
        <f t="shared" si="85"/>
        <v>-</v>
      </c>
      <c r="BJ100" t="str">
        <f t="shared" si="85"/>
        <v>-</v>
      </c>
      <c r="BK100" t="str">
        <f t="shared" si="85"/>
        <v>-</v>
      </c>
    </row>
    <row r="101" spans="2:63" ht="13.5">
      <c r="B101" s="50"/>
      <c r="C101" s="29" t="s">
        <v>6</v>
      </c>
      <c r="D101" s="18">
        <f>IF(ISERROR(SUMIF(M103:X103,1,M104:X104)/D100),0,SUMIF(M103:X103,1,M104:X104)/D100)</f>
        <v>0</v>
      </c>
      <c r="E101" s="18">
        <f>IF(ISERROR(SUMIF(M103:X103,2,M104:X104)/E100),0,SUMIF(M103:X103,2,M104:X104)/E100)</f>
        <v>0</v>
      </c>
      <c r="F101" s="18">
        <f>IF(ISERROR(SUMIF(M103:X103,3,M104:X104)/F100),0,SUMIF(M103:X103,3,M104:X104)/F100)</f>
        <v>0</v>
      </c>
      <c r="G101" s="18">
        <f>IF(ISERROR(SUMIF(M103:X103,4,M104:X104)/G100),0,SUMIF(M103:X103,4,M104:X104)/G100)</f>
        <v>0.17</v>
      </c>
      <c r="H101" s="18">
        <f>IF(ISERROR(SUMIF(M103:X103,5,M104:X104)/H100),0,SUMIF(M103:X103,5,M104:X104)/H100)</f>
        <v>0</v>
      </c>
      <c r="I101" s="18">
        <f>IF(ISERROR(SUMIF(M103:X103,6,M104:X104)/I100),0,SUMIF(M103:X103,6,M104:X104)/I100)</f>
        <v>0.2283333333333334</v>
      </c>
      <c r="J101" s="16">
        <f>IF(ISERROR(SUM(M104:X104)/J100),0,SUM(M104:X104)/J100)</f>
        <v>0.22000000000000003</v>
      </c>
      <c r="K101" s="52"/>
      <c r="L101" s="20" t="s">
        <v>5</v>
      </c>
      <c r="M101" s="22">
        <v>6</v>
      </c>
      <c r="N101" s="23"/>
      <c r="O101" s="22">
        <v>4</v>
      </c>
      <c r="P101" s="23"/>
      <c r="Q101" s="22">
        <v>5</v>
      </c>
      <c r="R101" s="23">
        <v>2</v>
      </c>
      <c r="S101" s="22">
        <v>1</v>
      </c>
      <c r="T101" s="23"/>
      <c r="U101" s="22">
        <v>3</v>
      </c>
      <c r="V101" s="23">
        <v>5</v>
      </c>
      <c r="W101" s="22"/>
      <c r="X101" s="23"/>
      <c r="Y101" s="53"/>
      <c r="AG101" s="31">
        <f>COUNTIF(M102:X102,2)</f>
        <v>0</v>
      </c>
      <c r="AI101" t="s">
        <v>22</v>
      </c>
      <c r="AJ101">
        <f>SUMIF(M103:X103,2,M104:X104)</f>
        <v>0</v>
      </c>
      <c r="AK101">
        <f>SUMIF(M103:X103,2,M105:X105)</f>
        <v>0</v>
      </c>
      <c r="AL101" t="str">
        <f aca="true" t="shared" si="86" ref="AL101:AW101">IF(M103=2,M102,"-")</f>
        <v>-</v>
      </c>
      <c r="AM101" t="str">
        <f t="shared" si="86"/>
        <v>-</v>
      </c>
      <c r="AN101" t="str">
        <f t="shared" si="86"/>
        <v>-</v>
      </c>
      <c r="AO101" t="str">
        <f t="shared" si="86"/>
        <v>-</v>
      </c>
      <c r="AP101" t="str">
        <f t="shared" si="86"/>
        <v>-</v>
      </c>
      <c r="AQ101" t="str">
        <f t="shared" si="86"/>
        <v>-</v>
      </c>
      <c r="AR101" t="str">
        <f t="shared" si="86"/>
        <v>-</v>
      </c>
      <c r="AS101" t="str">
        <f t="shared" si="86"/>
        <v>-</v>
      </c>
      <c r="AT101" t="str">
        <f t="shared" si="86"/>
        <v>-</v>
      </c>
      <c r="AU101" t="str">
        <f t="shared" si="86"/>
        <v>-</v>
      </c>
      <c r="AV101" t="str">
        <f t="shared" si="86"/>
        <v>-</v>
      </c>
      <c r="AW101" t="str">
        <f t="shared" si="86"/>
        <v>-</v>
      </c>
      <c r="AY101" s="32" t="s">
        <v>29</v>
      </c>
      <c r="AZ101" t="str">
        <f aca="true" t="shared" si="87" ref="AZ101:BK101">IF(M101=2,M103,"-")</f>
        <v>-</v>
      </c>
      <c r="BA101" t="str">
        <f t="shared" si="87"/>
        <v>-</v>
      </c>
      <c r="BB101" t="str">
        <f t="shared" si="87"/>
        <v>-</v>
      </c>
      <c r="BC101" t="str">
        <f t="shared" si="87"/>
        <v>-</v>
      </c>
      <c r="BD101" t="str">
        <f t="shared" si="87"/>
        <v>-</v>
      </c>
      <c r="BE101">
        <f t="shared" si="87"/>
        <v>6</v>
      </c>
      <c r="BF101" t="str">
        <f t="shared" si="87"/>
        <v>-</v>
      </c>
      <c r="BG101" t="str">
        <f t="shared" si="87"/>
        <v>-</v>
      </c>
      <c r="BH101" t="str">
        <f t="shared" si="87"/>
        <v>-</v>
      </c>
      <c r="BI101" t="str">
        <f t="shared" si="87"/>
        <v>-</v>
      </c>
      <c r="BJ101" t="str">
        <f t="shared" si="87"/>
        <v>-</v>
      </c>
      <c r="BK101" t="str">
        <f t="shared" si="87"/>
        <v>-</v>
      </c>
    </row>
    <row r="102" spans="2:63" ht="13.5">
      <c r="B102" s="50"/>
      <c r="C102" s="29" t="s">
        <v>18</v>
      </c>
      <c r="D102" s="18">
        <f>IF(ISERROR(SUMIF(M103:X103,1,M105:X105)/D100),0,SUMIF(M103:X103,1,M105:X105)/D100)</f>
        <v>0</v>
      </c>
      <c r="E102" s="18">
        <f>IF(ISERROR(SUMIF(M103:X103,2,M105:X105)/E100),0,SUMIF(M103:X103,2,M105:X105)/E100)</f>
        <v>0</v>
      </c>
      <c r="F102" s="18">
        <f>IF(ISERROR(SUMIF(M103:X103,3,M105:X105)/F100),0,SUMIF(M103:X103,3,M105:X105)/F100)</f>
        <v>0</v>
      </c>
      <c r="G102" s="18">
        <f>IF(ISERROR(SUMIF(M103:X103,4,M105:X105)/G100),0,SUMIF(M103:X103,4,M105:X105)/G100)</f>
        <v>5</v>
      </c>
      <c r="H102" s="18">
        <f>IF(ISERROR(SUMIF(M103:X103,5,M105:X105)/H100),0,SUMIF(M103:X103,5,M105:X105)/H100)</f>
        <v>0</v>
      </c>
      <c r="I102" s="18">
        <f>IF(ISERROR(SUMIF(M103:X103,6,M105:X105)/I100),0,SUMIF(M103:X103,6,M105:X105)/I100)</f>
        <v>2</v>
      </c>
      <c r="J102" s="16">
        <f>IF(ISERROR(SUM(M105:X105)/J100),0,SUM(M105:X105)/J100)</f>
        <v>2.4285714285714284</v>
      </c>
      <c r="K102" s="52"/>
      <c r="L102" s="20" t="s">
        <v>7</v>
      </c>
      <c r="M102" s="22">
        <v>5</v>
      </c>
      <c r="N102" s="23"/>
      <c r="O102" s="22">
        <v>3</v>
      </c>
      <c r="P102" s="23"/>
      <c r="Q102" s="22">
        <v>6</v>
      </c>
      <c r="R102" s="23">
        <v>4</v>
      </c>
      <c r="S102" s="22">
        <v>3</v>
      </c>
      <c r="T102" s="23"/>
      <c r="U102" s="22">
        <v>6</v>
      </c>
      <c r="V102" s="23">
        <v>5</v>
      </c>
      <c r="W102" s="22"/>
      <c r="X102" s="23"/>
      <c r="Y102" s="53"/>
      <c r="AG102" s="31">
        <f>COUNTIF(M102:X102,3)</f>
        <v>2</v>
      </c>
      <c r="AI102" t="s">
        <v>23</v>
      </c>
      <c r="AJ102">
        <f>SUMIF(M103:X103,3,M104:X104)</f>
        <v>0</v>
      </c>
      <c r="AK102">
        <f>SUMIF(M103:X103,3,M105:X105)</f>
        <v>0</v>
      </c>
      <c r="AL102" t="str">
        <f aca="true" t="shared" si="88" ref="AL102:AW102">IF(M103=3,M102,"-")</f>
        <v>-</v>
      </c>
      <c r="AM102" t="str">
        <f t="shared" si="88"/>
        <v>-</v>
      </c>
      <c r="AN102" t="str">
        <f t="shared" si="88"/>
        <v>-</v>
      </c>
      <c r="AO102" t="str">
        <f t="shared" si="88"/>
        <v>-</v>
      </c>
      <c r="AP102" t="str">
        <f t="shared" si="88"/>
        <v>-</v>
      </c>
      <c r="AQ102" t="str">
        <f t="shared" si="88"/>
        <v>-</v>
      </c>
      <c r="AR102" t="str">
        <f t="shared" si="88"/>
        <v>-</v>
      </c>
      <c r="AS102" t="str">
        <f t="shared" si="88"/>
        <v>-</v>
      </c>
      <c r="AT102" t="str">
        <f t="shared" si="88"/>
        <v>-</v>
      </c>
      <c r="AU102" t="str">
        <f t="shared" si="88"/>
        <v>-</v>
      </c>
      <c r="AV102" t="str">
        <f t="shared" si="88"/>
        <v>-</v>
      </c>
      <c r="AW102" t="str">
        <f t="shared" si="88"/>
        <v>-</v>
      </c>
      <c r="AY102" s="33" t="s">
        <v>30</v>
      </c>
      <c r="AZ102" t="str">
        <f aca="true" t="shared" si="89" ref="AZ102:BK102">IF(M101=3,M103,"-")</f>
        <v>-</v>
      </c>
      <c r="BA102" t="str">
        <f t="shared" si="89"/>
        <v>-</v>
      </c>
      <c r="BB102" t="str">
        <f t="shared" si="89"/>
        <v>-</v>
      </c>
      <c r="BC102" t="str">
        <f t="shared" si="89"/>
        <v>-</v>
      </c>
      <c r="BD102" t="str">
        <f t="shared" si="89"/>
        <v>-</v>
      </c>
      <c r="BE102" t="str">
        <f t="shared" si="89"/>
        <v>-</v>
      </c>
      <c r="BF102" t="str">
        <f t="shared" si="89"/>
        <v>-</v>
      </c>
      <c r="BG102" t="str">
        <f t="shared" si="89"/>
        <v>-</v>
      </c>
      <c r="BH102">
        <f t="shared" si="89"/>
        <v>4</v>
      </c>
      <c r="BI102" t="str">
        <f t="shared" si="89"/>
        <v>-</v>
      </c>
      <c r="BJ102" t="str">
        <f t="shared" si="89"/>
        <v>-</v>
      </c>
      <c r="BK102" t="str">
        <f t="shared" si="89"/>
        <v>-</v>
      </c>
    </row>
    <row r="103" spans="2:63" ht="13.5">
      <c r="B103" s="50"/>
      <c r="C103" s="29" t="s">
        <v>19</v>
      </c>
      <c r="D103" s="3">
        <f>COUNTIF(AL100:AW100,1)</f>
        <v>0</v>
      </c>
      <c r="E103" s="3">
        <f>COUNTIF(AL101:AW101,1)</f>
        <v>0</v>
      </c>
      <c r="F103" s="3">
        <f>COUNTIF(AL102:AW102,1)</f>
        <v>0</v>
      </c>
      <c r="G103" s="3">
        <f>COUNTIF(AL103:AW103,1)</f>
        <v>0</v>
      </c>
      <c r="H103" s="3">
        <f>COUNTIF(AL104:AW104,1)</f>
        <v>0</v>
      </c>
      <c r="I103" s="3">
        <f>COUNTIF(AL105:AW105,1)</f>
        <v>0</v>
      </c>
      <c r="J103" s="13">
        <f>COUNTIF(M102:X102,1)</f>
        <v>0</v>
      </c>
      <c r="K103" s="52"/>
      <c r="L103" s="20" t="s">
        <v>9</v>
      </c>
      <c r="M103" s="22">
        <v>6</v>
      </c>
      <c r="N103" s="23"/>
      <c r="O103" s="22">
        <v>6</v>
      </c>
      <c r="P103" s="23"/>
      <c r="Q103" s="22">
        <v>6</v>
      </c>
      <c r="R103" s="23">
        <v>6</v>
      </c>
      <c r="S103" s="22">
        <v>6</v>
      </c>
      <c r="T103" s="23"/>
      <c r="U103" s="22">
        <v>4</v>
      </c>
      <c r="V103" s="23">
        <v>6</v>
      </c>
      <c r="W103" s="22"/>
      <c r="X103" s="23"/>
      <c r="Y103" s="53"/>
      <c r="AG103" s="31">
        <f>COUNTIF(M102:X102,4)</f>
        <v>1</v>
      </c>
      <c r="AI103" t="s">
        <v>24</v>
      </c>
      <c r="AJ103">
        <f>SUMIF(M103:X103,4,M104:X104)</f>
        <v>0.17</v>
      </c>
      <c r="AK103">
        <f>SUMIF(M103:X103,4,M105:X105)</f>
        <v>5</v>
      </c>
      <c r="AL103" t="str">
        <f aca="true" t="shared" si="90" ref="AL103:AW103">IF(M103=4,M102,"-")</f>
        <v>-</v>
      </c>
      <c r="AM103" t="str">
        <f t="shared" si="90"/>
        <v>-</v>
      </c>
      <c r="AN103" t="str">
        <f t="shared" si="90"/>
        <v>-</v>
      </c>
      <c r="AO103" t="str">
        <f t="shared" si="90"/>
        <v>-</v>
      </c>
      <c r="AP103" t="str">
        <f t="shared" si="90"/>
        <v>-</v>
      </c>
      <c r="AQ103" t="str">
        <f t="shared" si="90"/>
        <v>-</v>
      </c>
      <c r="AR103" t="str">
        <f t="shared" si="90"/>
        <v>-</v>
      </c>
      <c r="AS103" t="str">
        <f t="shared" si="90"/>
        <v>-</v>
      </c>
      <c r="AT103">
        <f t="shared" si="90"/>
        <v>6</v>
      </c>
      <c r="AU103" t="str">
        <f t="shared" si="90"/>
        <v>-</v>
      </c>
      <c r="AV103" t="str">
        <f t="shared" si="90"/>
        <v>-</v>
      </c>
      <c r="AW103" t="str">
        <f t="shared" si="90"/>
        <v>-</v>
      </c>
      <c r="AY103" s="34" t="s">
        <v>31</v>
      </c>
      <c r="AZ103" t="str">
        <f aca="true" t="shared" si="91" ref="AZ103:BK103">IF(M101=4,M103,"-")</f>
        <v>-</v>
      </c>
      <c r="BA103" t="str">
        <f t="shared" si="91"/>
        <v>-</v>
      </c>
      <c r="BB103">
        <f t="shared" si="91"/>
        <v>6</v>
      </c>
      <c r="BC103" t="str">
        <f t="shared" si="91"/>
        <v>-</v>
      </c>
      <c r="BD103" t="str">
        <f t="shared" si="91"/>
        <v>-</v>
      </c>
      <c r="BE103" t="str">
        <f t="shared" si="91"/>
        <v>-</v>
      </c>
      <c r="BF103" t="str">
        <f t="shared" si="91"/>
        <v>-</v>
      </c>
      <c r="BG103" t="str">
        <f t="shared" si="91"/>
        <v>-</v>
      </c>
      <c r="BH103" t="str">
        <f t="shared" si="91"/>
        <v>-</v>
      </c>
      <c r="BI103" t="str">
        <f t="shared" si="91"/>
        <v>-</v>
      </c>
      <c r="BJ103" t="str">
        <f t="shared" si="91"/>
        <v>-</v>
      </c>
      <c r="BK103" t="str">
        <f t="shared" si="91"/>
        <v>-</v>
      </c>
    </row>
    <row r="104" spans="2:63" ht="13.5">
      <c r="B104" s="50"/>
      <c r="C104" s="29" t="s">
        <v>20</v>
      </c>
      <c r="D104" s="3">
        <f>COUNTIF(AL100:AW100,2)</f>
        <v>0</v>
      </c>
      <c r="E104" s="3">
        <f>COUNTIF(AL101:AW101,2)</f>
        <v>0</v>
      </c>
      <c r="F104" s="3">
        <f>COUNTIF(AL102:AW102,2)</f>
        <v>0</v>
      </c>
      <c r="G104" s="3">
        <f>COUNTIF(AL103:AW103,2)</f>
        <v>0</v>
      </c>
      <c r="H104" s="3">
        <f>COUNTIF(AL104:AW104,2)</f>
        <v>0</v>
      </c>
      <c r="I104" s="3">
        <f>COUNTIF(AL105:AW105,2)</f>
        <v>0</v>
      </c>
      <c r="J104" s="13">
        <f>COUNTIF(M102:X102,2)</f>
        <v>0</v>
      </c>
      <c r="K104" s="52"/>
      <c r="L104" s="20" t="s">
        <v>6</v>
      </c>
      <c r="M104" s="24">
        <v>0.43</v>
      </c>
      <c r="N104" s="25"/>
      <c r="O104" s="24">
        <v>0.33</v>
      </c>
      <c r="P104" s="25"/>
      <c r="Q104" s="24">
        <v>0.17</v>
      </c>
      <c r="R104" s="25">
        <v>0.21</v>
      </c>
      <c r="S104" s="24">
        <v>0.12</v>
      </c>
      <c r="T104" s="25"/>
      <c r="U104" s="24">
        <v>0.17</v>
      </c>
      <c r="V104" s="25">
        <v>0.11</v>
      </c>
      <c r="W104" s="24"/>
      <c r="X104" s="25"/>
      <c r="Y104" s="53"/>
      <c r="AG104" s="31">
        <f>COUNTIF(M102:X102,5)</f>
        <v>2</v>
      </c>
      <c r="AI104" t="s">
        <v>25</v>
      </c>
      <c r="AJ104">
        <f>SUMIF(M103:X103,5,M104:X104)</f>
        <v>0</v>
      </c>
      <c r="AK104">
        <f>SUMIF(M103:X103,5,M105:X105)</f>
        <v>0</v>
      </c>
      <c r="AL104" t="str">
        <f aca="true" t="shared" si="92" ref="AL104:AW104">IF(M103=5,M102,"-")</f>
        <v>-</v>
      </c>
      <c r="AM104" t="str">
        <f t="shared" si="92"/>
        <v>-</v>
      </c>
      <c r="AN104" t="str">
        <f t="shared" si="92"/>
        <v>-</v>
      </c>
      <c r="AO104" t="str">
        <f t="shared" si="92"/>
        <v>-</v>
      </c>
      <c r="AP104" t="str">
        <f t="shared" si="92"/>
        <v>-</v>
      </c>
      <c r="AQ104" t="str">
        <f t="shared" si="92"/>
        <v>-</v>
      </c>
      <c r="AR104" t="str">
        <f t="shared" si="92"/>
        <v>-</v>
      </c>
      <c r="AS104" t="str">
        <f t="shared" si="92"/>
        <v>-</v>
      </c>
      <c r="AT104" t="str">
        <f t="shared" si="92"/>
        <v>-</v>
      </c>
      <c r="AU104" t="str">
        <f t="shared" si="92"/>
        <v>-</v>
      </c>
      <c r="AV104" t="str">
        <f t="shared" si="92"/>
        <v>-</v>
      </c>
      <c r="AW104" t="str">
        <f t="shared" si="92"/>
        <v>-</v>
      </c>
      <c r="AY104" s="35" t="s">
        <v>32</v>
      </c>
      <c r="AZ104" t="str">
        <f aca="true" t="shared" si="93" ref="AZ104:BK104">IF(M101=5,M103,"-")</f>
        <v>-</v>
      </c>
      <c r="BA104" t="str">
        <f t="shared" si="93"/>
        <v>-</v>
      </c>
      <c r="BB104" t="str">
        <f t="shared" si="93"/>
        <v>-</v>
      </c>
      <c r="BC104" t="str">
        <f t="shared" si="93"/>
        <v>-</v>
      </c>
      <c r="BD104">
        <f t="shared" si="93"/>
        <v>6</v>
      </c>
      <c r="BE104" t="str">
        <f t="shared" si="93"/>
        <v>-</v>
      </c>
      <c r="BF104" t="str">
        <f t="shared" si="93"/>
        <v>-</v>
      </c>
      <c r="BG104" t="str">
        <f t="shared" si="93"/>
        <v>-</v>
      </c>
      <c r="BH104" t="str">
        <f t="shared" si="93"/>
        <v>-</v>
      </c>
      <c r="BI104">
        <f t="shared" si="93"/>
        <v>6</v>
      </c>
      <c r="BJ104" t="str">
        <f t="shared" si="93"/>
        <v>-</v>
      </c>
      <c r="BK104" t="str">
        <f t="shared" si="93"/>
        <v>-</v>
      </c>
    </row>
    <row r="105" spans="2:63" ht="14.25" thickBot="1">
      <c r="B105" s="50"/>
      <c r="C105" s="30" t="s">
        <v>27</v>
      </c>
      <c r="D105" s="15">
        <f aca="true" t="shared" si="94" ref="D105:J105">IF(ISERROR(SUM(D103:D104)/D100),0,SUM(D103:D104)/D100)*100</f>
        <v>0</v>
      </c>
      <c r="E105" s="15">
        <f t="shared" si="94"/>
        <v>0</v>
      </c>
      <c r="F105" s="15">
        <f t="shared" si="94"/>
        <v>0</v>
      </c>
      <c r="G105" s="15">
        <f t="shared" si="94"/>
        <v>0</v>
      </c>
      <c r="H105" s="15">
        <f t="shared" si="94"/>
        <v>0</v>
      </c>
      <c r="I105" s="15">
        <f t="shared" si="94"/>
        <v>0</v>
      </c>
      <c r="J105" s="17">
        <f t="shared" si="94"/>
        <v>0</v>
      </c>
      <c r="K105" s="52"/>
      <c r="L105" s="21" t="s">
        <v>8</v>
      </c>
      <c r="M105" s="26">
        <v>5</v>
      </c>
      <c r="N105" s="27"/>
      <c r="O105" s="26">
        <v>1</v>
      </c>
      <c r="P105" s="27"/>
      <c r="Q105" s="26">
        <v>1</v>
      </c>
      <c r="R105" s="27">
        <v>1</v>
      </c>
      <c r="S105" s="26">
        <v>2</v>
      </c>
      <c r="T105" s="27"/>
      <c r="U105" s="26">
        <v>5</v>
      </c>
      <c r="V105" s="27">
        <v>2</v>
      </c>
      <c r="W105" s="26"/>
      <c r="X105" s="27"/>
      <c r="Y105" s="53"/>
      <c r="AG105" s="31">
        <f>COUNTIF(M102:X102,6)</f>
        <v>2</v>
      </c>
      <c r="AI105" t="s">
        <v>26</v>
      </c>
      <c r="AJ105">
        <f>SUMIF(M103:X103,6,M104:X104)</f>
        <v>1.3700000000000003</v>
      </c>
      <c r="AK105">
        <f>SUMIF(M103:X103,6,M105:X105)</f>
        <v>12</v>
      </c>
      <c r="AL105">
        <f aca="true" t="shared" si="95" ref="AL105:AW105">IF(M103=6,M102,"-")</f>
        <v>5</v>
      </c>
      <c r="AM105" t="str">
        <f t="shared" si="95"/>
        <v>-</v>
      </c>
      <c r="AN105">
        <f t="shared" si="95"/>
        <v>3</v>
      </c>
      <c r="AO105" t="str">
        <f t="shared" si="95"/>
        <v>-</v>
      </c>
      <c r="AP105">
        <f t="shared" si="95"/>
        <v>6</v>
      </c>
      <c r="AQ105">
        <f t="shared" si="95"/>
        <v>4</v>
      </c>
      <c r="AR105">
        <f t="shared" si="95"/>
        <v>3</v>
      </c>
      <c r="AS105" t="str">
        <f t="shared" si="95"/>
        <v>-</v>
      </c>
      <c r="AT105" t="str">
        <f t="shared" si="95"/>
        <v>-</v>
      </c>
      <c r="AU105">
        <f t="shared" si="95"/>
        <v>5</v>
      </c>
      <c r="AV105" t="str">
        <f t="shared" si="95"/>
        <v>-</v>
      </c>
      <c r="AW105" t="str">
        <f t="shared" si="95"/>
        <v>-</v>
      </c>
      <c r="AY105" s="36" t="s">
        <v>33</v>
      </c>
      <c r="AZ105">
        <f aca="true" t="shared" si="96" ref="AZ105:BK105">IF(M101=6,M103,"-")</f>
        <v>6</v>
      </c>
      <c r="BA105" t="str">
        <f t="shared" si="96"/>
        <v>-</v>
      </c>
      <c r="BB105" t="str">
        <f t="shared" si="96"/>
        <v>-</v>
      </c>
      <c r="BC105" t="str">
        <f t="shared" si="96"/>
        <v>-</v>
      </c>
      <c r="BD105" t="str">
        <f t="shared" si="96"/>
        <v>-</v>
      </c>
      <c r="BE105" t="str">
        <f t="shared" si="96"/>
        <v>-</v>
      </c>
      <c r="BF105" t="str">
        <f t="shared" si="96"/>
        <v>-</v>
      </c>
      <c r="BG105" t="str">
        <f t="shared" si="96"/>
        <v>-</v>
      </c>
      <c r="BH105" t="str">
        <f t="shared" si="96"/>
        <v>-</v>
      </c>
      <c r="BI105" t="str">
        <f t="shared" si="96"/>
        <v>-</v>
      </c>
      <c r="BJ105" t="str">
        <f t="shared" si="96"/>
        <v>-</v>
      </c>
      <c r="BK105" t="str">
        <f t="shared" si="96"/>
        <v>-</v>
      </c>
    </row>
    <row r="106" spans="2:25" ht="14.25" thickBot="1">
      <c r="B106" s="54"/>
      <c r="C106" s="55"/>
      <c r="D106" s="56"/>
      <c r="E106" s="56"/>
      <c r="F106" s="56"/>
      <c r="G106" s="56"/>
      <c r="H106" s="56"/>
      <c r="I106" s="56"/>
      <c r="J106" s="56"/>
      <c r="K106" s="56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7"/>
    </row>
    <row r="107" ht="14.25" thickBot="1"/>
    <row r="108" spans="2:25" ht="13.5"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9"/>
    </row>
    <row r="109" spans="2:25" ht="14.25" thickBot="1">
      <c r="B109" s="50">
        <v>5</v>
      </c>
      <c r="C109" s="144" t="s">
        <v>80</v>
      </c>
      <c r="D109" s="144"/>
      <c r="E109" s="144"/>
      <c r="F109" s="145" t="s">
        <v>81</v>
      </c>
      <c r="G109" s="143"/>
      <c r="H109" s="143"/>
      <c r="I109" s="143"/>
      <c r="J109" s="52"/>
      <c r="K109" s="5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53"/>
    </row>
    <row r="110" spans="2:25" ht="14.25" thickBot="1">
      <c r="B110" s="50"/>
      <c r="C110" s="142" t="s">
        <v>98</v>
      </c>
      <c r="D110" s="142"/>
      <c r="E110" s="142"/>
      <c r="F110" s="143"/>
      <c r="G110" s="143"/>
      <c r="H110" s="143"/>
      <c r="I110" s="143"/>
      <c r="J110" s="52"/>
      <c r="K110" s="52"/>
      <c r="L110" s="4"/>
      <c r="M110" s="5" t="s">
        <v>34</v>
      </c>
      <c r="N110" s="5" t="s">
        <v>35</v>
      </c>
      <c r="O110" s="5" t="s">
        <v>36</v>
      </c>
      <c r="P110" s="5" t="s">
        <v>37</v>
      </c>
      <c r="Q110" s="5" t="s">
        <v>38</v>
      </c>
      <c r="R110" s="11" t="s">
        <v>39</v>
      </c>
      <c r="S110" s="1"/>
      <c r="T110" s="1"/>
      <c r="U110" s="1"/>
      <c r="V110" s="1"/>
      <c r="W110" s="1"/>
      <c r="X110" s="1"/>
      <c r="Y110" s="53"/>
    </row>
    <row r="111" spans="2:25" ht="13.5">
      <c r="B111" s="50"/>
      <c r="C111" s="1"/>
      <c r="D111" s="52"/>
      <c r="E111" s="52"/>
      <c r="F111" s="52"/>
      <c r="G111" s="52"/>
      <c r="H111" s="52"/>
      <c r="I111" s="52"/>
      <c r="J111" s="52"/>
      <c r="K111" s="52"/>
      <c r="L111" s="12" t="s">
        <v>28</v>
      </c>
      <c r="M111" s="37">
        <f aca="true" t="shared" si="97" ref="M111:M116">COUNTIF(AZ119:BK119,1)</f>
        <v>0</v>
      </c>
      <c r="N111" s="37">
        <f aca="true" t="shared" si="98" ref="N111:N116">COUNTIF(AZ119:BK119,2)</f>
        <v>0</v>
      </c>
      <c r="O111" s="37">
        <f aca="true" t="shared" si="99" ref="O111:O116">COUNTIF(AZ119:BK119,3)</f>
        <v>0</v>
      </c>
      <c r="P111" s="37">
        <f aca="true" t="shared" si="100" ref="P111:P116">COUNTIF(AZ119:BK119,4)</f>
        <v>0</v>
      </c>
      <c r="Q111" s="37">
        <f aca="true" t="shared" si="101" ref="Q111:Q116">COUNTIF(AZ119:BK119,5)</f>
        <v>0</v>
      </c>
      <c r="R111" s="38">
        <f aca="true" t="shared" si="102" ref="R111:R116">COUNTIF(AZ119:BK119,6)</f>
        <v>1</v>
      </c>
      <c r="S111" s="1"/>
      <c r="T111" s="117" t="s">
        <v>43</v>
      </c>
      <c r="U111" s="118"/>
      <c r="V111" s="119" t="s">
        <v>48</v>
      </c>
      <c r="W111" s="120"/>
      <c r="X111" s="1"/>
      <c r="Y111" s="53"/>
    </row>
    <row r="112" spans="2:25" ht="14.25" thickBot="1">
      <c r="B112" s="50"/>
      <c r="C112" s="1"/>
      <c r="D112" s="52"/>
      <c r="E112" s="52"/>
      <c r="F112" s="52"/>
      <c r="G112" s="52"/>
      <c r="H112" s="52"/>
      <c r="I112" s="52"/>
      <c r="J112" s="52"/>
      <c r="K112" s="52"/>
      <c r="L112" s="39" t="s">
        <v>29</v>
      </c>
      <c r="M112" s="37">
        <f t="shared" si="97"/>
        <v>0</v>
      </c>
      <c r="N112" s="37">
        <f t="shared" si="98"/>
        <v>0</v>
      </c>
      <c r="O112" s="37">
        <f t="shared" si="99"/>
        <v>0</v>
      </c>
      <c r="P112" s="37">
        <f t="shared" si="100"/>
        <v>0</v>
      </c>
      <c r="Q112" s="37">
        <f t="shared" si="101"/>
        <v>0</v>
      </c>
      <c r="R112" s="38">
        <f t="shared" si="102"/>
        <v>2</v>
      </c>
      <c r="S112" s="1"/>
      <c r="T112" s="121" t="s">
        <v>44</v>
      </c>
      <c r="U112" s="122"/>
      <c r="V112" s="111" t="s">
        <v>46</v>
      </c>
      <c r="W112" s="112"/>
      <c r="X112" s="1"/>
      <c r="Y112" s="53"/>
    </row>
    <row r="113" spans="2:25" ht="14.25" customHeight="1" thickBot="1">
      <c r="B113" s="50"/>
      <c r="C113" s="113" t="s">
        <v>40</v>
      </c>
      <c r="D113" s="123"/>
      <c r="E113" s="138">
        <f>(COUNTIF(M121:X121,1)*10)+(COUNTIF(M121:X121,2)*8)+(COUNTIF(M121:X121,3)*6)+(COUNTIF(M121:X121,4)*4)+(COUNTIF(M121:X121,5)*2)+(COUNTIF(M121:X121,6)*1)+(W114*J119)</f>
        <v>45</v>
      </c>
      <c r="F113" s="139"/>
      <c r="G113" s="52"/>
      <c r="H113" s="52"/>
      <c r="I113" s="52"/>
      <c r="J113" s="52"/>
      <c r="K113" s="52"/>
      <c r="L113" s="40" t="s">
        <v>30</v>
      </c>
      <c r="M113" s="37">
        <f t="shared" si="97"/>
        <v>0</v>
      </c>
      <c r="N113" s="37">
        <f t="shared" si="98"/>
        <v>0</v>
      </c>
      <c r="O113" s="37">
        <f t="shared" si="99"/>
        <v>0</v>
      </c>
      <c r="P113" s="37">
        <f t="shared" si="100"/>
        <v>0</v>
      </c>
      <c r="Q113" s="37">
        <f t="shared" si="101"/>
        <v>1</v>
      </c>
      <c r="R113" s="38">
        <f t="shared" si="102"/>
        <v>0</v>
      </c>
      <c r="S113" s="1"/>
      <c r="T113" s="126" t="s">
        <v>45</v>
      </c>
      <c r="U113" s="127"/>
      <c r="V113" s="128" t="s">
        <v>47</v>
      </c>
      <c r="W113" s="129"/>
      <c r="X113" s="1"/>
      <c r="Y113" s="53"/>
    </row>
    <row r="114" spans="2:25" ht="14.25" customHeight="1" thickBot="1">
      <c r="B114" s="50"/>
      <c r="C114" s="124"/>
      <c r="D114" s="125"/>
      <c r="E114" s="140"/>
      <c r="F114" s="141"/>
      <c r="G114" s="52"/>
      <c r="H114" s="52"/>
      <c r="I114" s="52"/>
      <c r="J114" s="52"/>
      <c r="K114" s="52"/>
      <c r="L114" s="41" t="s">
        <v>31</v>
      </c>
      <c r="M114" s="37">
        <f t="shared" si="97"/>
        <v>0</v>
      </c>
      <c r="N114" s="37">
        <f t="shared" si="98"/>
        <v>0</v>
      </c>
      <c r="O114" s="37">
        <f t="shared" si="99"/>
        <v>0</v>
      </c>
      <c r="P114" s="37">
        <f t="shared" si="100"/>
        <v>0</v>
      </c>
      <c r="Q114" s="37">
        <f t="shared" si="101"/>
        <v>0</v>
      </c>
      <c r="R114" s="38">
        <f t="shared" si="102"/>
        <v>1</v>
      </c>
      <c r="S114" s="1"/>
      <c r="T114" s="130" t="s">
        <v>49</v>
      </c>
      <c r="U114" s="131"/>
      <c r="V114" s="132"/>
      <c r="W114" s="136">
        <v>0</v>
      </c>
      <c r="X114" s="1"/>
      <c r="Y114" s="53"/>
    </row>
    <row r="115" spans="2:25" ht="14.25" customHeight="1" thickBot="1">
      <c r="B115" s="50"/>
      <c r="C115" s="113" t="s">
        <v>41</v>
      </c>
      <c r="D115" s="123"/>
      <c r="E115" s="138">
        <f>IF(ISERROR(E113/J119),0,E113/J119)</f>
        <v>5.625</v>
      </c>
      <c r="F115" s="139"/>
      <c r="G115" s="52"/>
      <c r="H115" s="52"/>
      <c r="I115" s="52"/>
      <c r="J115" s="52"/>
      <c r="K115" s="52"/>
      <c r="L115" s="42" t="s">
        <v>32</v>
      </c>
      <c r="M115" s="37">
        <f t="shared" si="97"/>
        <v>0</v>
      </c>
      <c r="N115" s="37">
        <f t="shared" si="98"/>
        <v>0</v>
      </c>
      <c r="O115" s="37">
        <f t="shared" si="99"/>
        <v>0</v>
      </c>
      <c r="P115" s="37">
        <f t="shared" si="100"/>
        <v>0</v>
      </c>
      <c r="Q115" s="37">
        <f t="shared" si="101"/>
        <v>0</v>
      </c>
      <c r="R115" s="38">
        <f t="shared" si="102"/>
        <v>2</v>
      </c>
      <c r="S115" s="1"/>
      <c r="T115" s="133"/>
      <c r="U115" s="134"/>
      <c r="V115" s="135"/>
      <c r="W115" s="137"/>
      <c r="X115" s="1"/>
      <c r="Y115" s="53"/>
    </row>
    <row r="116" spans="2:25" ht="14.25" customHeight="1" thickBot="1">
      <c r="B116" s="50"/>
      <c r="C116" s="124"/>
      <c r="D116" s="125"/>
      <c r="E116" s="140"/>
      <c r="F116" s="141"/>
      <c r="G116" s="52"/>
      <c r="H116" s="52"/>
      <c r="I116" s="52"/>
      <c r="J116" s="52"/>
      <c r="K116" s="52"/>
      <c r="L116" s="43" t="s">
        <v>33</v>
      </c>
      <c r="M116" s="44">
        <f t="shared" si="97"/>
        <v>0</v>
      </c>
      <c r="N116" s="44">
        <f t="shared" si="98"/>
        <v>0</v>
      </c>
      <c r="O116" s="44">
        <f t="shared" si="99"/>
        <v>0</v>
      </c>
      <c r="P116" s="44">
        <f t="shared" si="100"/>
        <v>0</v>
      </c>
      <c r="Q116" s="44">
        <f t="shared" si="101"/>
        <v>0</v>
      </c>
      <c r="R116" s="45">
        <f t="shared" si="102"/>
        <v>1</v>
      </c>
      <c r="S116" s="1"/>
      <c r="T116" s="1"/>
      <c r="U116" s="1"/>
      <c r="V116" s="1"/>
      <c r="W116" s="1"/>
      <c r="X116" s="1"/>
      <c r="Y116" s="53"/>
    </row>
    <row r="117" spans="2:25" ht="14.25" thickBot="1">
      <c r="B117" s="50"/>
      <c r="C117" s="1"/>
      <c r="D117" s="52"/>
      <c r="E117" s="52"/>
      <c r="F117" s="52"/>
      <c r="G117" s="52"/>
      <c r="H117" s="52"/>
      <c r="I117" s="52"/>
      <c r="J117" s="52"/>
      <c r="K117" s="5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53"/>
    </row>
    <row r="118" spans="2:49" ht="14.25" thickBot="1">
      <c r="B118" s="50"/>
      <c r="C118" s="28"/>
      <c r="D118" s="5" t="s">
        <v>16</v>
      </c>
      <c r="E118" s="6" t="s">
        <v>0</v>
      </c>
      <c r="F118" s="7" t="s">
        <v>1</v>
      </c>
      <c r="G118" s="8" t="s">
        <v>2</v>
      </c>
      <c r="H118" s="9" t="s">
        <v>3</v>
      </c>
      <c r="I118" s="10" t="s">
        <v>4</v>
      </c>
      <c r="J118" s="11"/>
      <c r="K118" s="52"/>
      <c r="L118" s="19"/>
      <c r="M118" s="115" t="s">
        <v>10</v>
      </c>
      <c r="N118" s="116"/>
      <c r="O118" s="115" t="s">
        <v>11</v>
      </c>
      <c r="P118" s="116"/>
      <c r="Q118" s="115" t="s">
        <v>12</v>
      </c>
      <c r="R118" s="116"/>
      <c r="S118" s="115" t="s">
        <v>13</v>
      </c>
      <c r="T118" s="116"/>
      <c r="U118" s="115" t="s">
        <v>14</v>
      </c>
      <c r="V118" s="116"/>
      <c r="W118" s="115" t="s">
        <v>15</v>
      </c>
      <c r="X118" s="116"/>
      <c r="Y118" s="53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2:63" ht="13.5">
      <c r="B119" s="50"/>
      <c r="C119" s="29" t="s">
        <v>17</v>
      </c>
      <c r="D119" s="3">
        <f>COUNTIF(M122:X122,1)</f>
        <v>0</v>
      </c>
      <c r="E119" s="3">
        <f>COUNTIF(M122:X122,2)</f>
        <v>0</v>
      </c>
      <c r="F119" s="3">
        <f>COUNTIF(M122:X122,3)</f>
        <v>0</v>
      </c>
      <c r="G119" s="3">
        <f>COUNTIF(M122:X122,4)</f>
        <v>0</v>
      </c>
      <c r="H119" s="3">
        <f>COUNTIF(M122:X122,5)</f>
        <v>1</v>
      </c>
      <c r="I119" s="3">
        <f>COUNTIF(M122:X122,6)</f>
        <v>7</v>
      </c>
      <c r="J119" s="13">
        <f>SUM(D119:I119)</f>
        <v>8</v>
      </c>
      <c r="K119" s="52"/>
      <c r="L119" s="20"/>
      <c r="M119" s="61" t="s">
        <v>65</v>
      </c>
      <c r="N119" s="62"/>
      <c r="O119" s="61" t="s">
        <v>70</v>
      </c>
      <c r="P119" s="62" t="s">
        <v>68</v>
      </c>
      <c r="Q119" s="61" t="s">
        <v>66</v>
      </c>
      <c r="R119" s="62" t="s">
        <v>72</v>
      </c>
      <c r="S119" s="61" t="s">
        <v>66</v>
      </c>
      <c r="T119" s="62" t="s">
        <v>73</v>
      </c>
      <c r="U119" s="61" t="s">
        <v>66</v>
      </c>
      <c r="V119" s="62" t="s">
        <v>74</v>
      </c>
      <c r="W119" s="61"/>
      <c r="X119" s="62"/>
      <c r="Y119" s="53"/>
      <c r="AG119" s="31">
        <f>COUNTIF(M121:X121,1)</f>
        <v>2</v>
      </c>
      <c r="AI119" t="s">
        <v>21</v>
      </c>
      <c r="AJ119">
        <f>SUMIF(M122:X122,1,M123:X123)</f>
        <v>0</v>
      </c>
      <c r="AK119">
        <f>SUMIF(M122:X122,1,M124:X124)</f>
        <v>0</v>
      </c>
      <c r="AL119" t="str">
        <f aca="true" t="shared" si="103" ref="AL119:AW119">IF(M122=1,M121,"-")</f>
        <v>-</v>
      </c>
      <c r="AM119" t="str">
        <f t="shared" si="103"/>
        <v>-</v>
      </c>
      <c r="AN119" t="str">
        <f t="shared" si="103"/>
        <v>-</v>
      </c>
      <c r="AO119" t="str">
        <f t="shared" si="103"/>
        <v>-</v>
      </c>
      <c r="AP119" t="str">
        <f t="shared" si="103"/>
        <v>-</v>
      </c>
      <c r="AQ119" t="str">
        <f t="shared" si="103"/>
        <v>-</v>
      </c>
      <c r="AR119" t="str">
        <f t="shared" si="103"/>
        <v>-</v>
      </c>
      <c r="AS119" t="str">
        <f t="shared" si="103"/>
        <v>-</v>
      </c>
      <c r="AT119" t="str">
        <f t="shared" si="103"/>
        <v>-</v>
      </c>
      <c r="AU119" t="str">
        <f t="shared" si="103"/>
        <v>-</v>
      </c>
      <c r="AV119" t="str">
        <f t="shared" si="103"/>
        <v>-</v>
      </c>
      <c r="AW119" t="str">
        <f t="shared" si="103"/>
        <v>-</v>
      </c>
      <c r="AY119" t="s">
        <v>28</v>
      </c>
      <c r="AZ119" t="str">
        <f aca="true" t="shared" si="104" ref="AZ119:BK119">IF(M120=1,M122,"-")</f>
        <v>-</v>
      </c>
      <c r="BA119" t="str">
        <f t="shared" si="104"/>
        <v>-</v>
      </c>
      <c r="BB119" t="str">
        <f t="shared" si="104"/>
        <v>-</v>
      </c>
      <c r="BC119">
        <f t="shared" si="104"/>
        <v>6</v>
      </c>
      <c r="BD119" t="str">
        <f t="shared" si="104"/>
        <v>-</v>
      </c>
      <c r="BE119" t="str">
        <f t="shared" si="104"/>
        <v>-</v>
      </c>
      <c r="BF119" t="str">
        <f t="shared" si="104"/>
        <v>-</v>
      </c>
      <c r="BG119" t="str">
        <f t="shared" si="104"/>
        <v>-</v>
      </c>
      <c r="BH119" t="str">
        <f t="shared" si="104"/>
        <v>-</v>
      </c>
      <c r="BI119" t="str">
        <f t="shared" si="104"/>
        <v>-</v>
      </c>
      <c r="BJ119" t="str">
        <f t="shared" si="104"/>
        <v>-</v>
      </c>
      <c r="BK119" t="str">
        <f t="shared" si="104"/>
        <v>-</v>
      </c>
    </row>
    <row r="120" spans="2:63" ht="13.5">
      <c r="B120" s="50"/>
      <c r="C120" s="29" t="s">
        <v>6</v>
      </c>
      <c r="D120" s="18">
        <f>IF(ISERROR(SUMIF(M122:X122,1,M123:X123)/D119),0,SUMIF(M122:X122,1,M123:X123)/D119)</f>
        <v>0</v>
      </c>
      <c r="E120" s="18">
        <f>IF(ISERROR(SUMIF(M122:X122,2,M123:X123)/E119),0,SUMIF(M122:X122,2,M123:X123)/E119)</f>
        <v>0</v>
      </c>
      <c r="F120" s="18">
        <f>IF(ISERROR(SUMIF(M122:X122,3,M123:X123)/F119),0,SUMIF(M122:X122,3,M123:X123)/F119)</f>
        <v>0</v>
      </c>
      <c r="G120" s="18">
        <f>IF(ISERROR(SUMIF(M122:X122,4,M123:X123)/G119),0,SUMIF(M122:X122,4,M123:X123)/G119)</f>
        <v>0</v>
      </c>
      <c r="H120" s="18">
        <f>IF(ISERROR(SUMIF(M122:X122,5,M123:X123)/H119),0,SUMIF(M122:X122,5,M123:X123)/H119)</f>
        <v>0.03</v>
      </c>
      <c r="I120" s="18">
        <f>IF(ISERROR(SUMIF(M122:X122,6,M123:X123)/I119),0,SUMIF(M122:X122,6,M123:X123)/I119)</f>
        <v>0.18571428571428572</v>
      </c>
      <c r="J120" s="16">
        <f>IF(ISERROR(SUM(M123:X123)/J119),0,SUM(M123:X123)/J119)</f>
        <v>0.16625</v>
      </c>
      <c r="K120" s="52"/>
      <c r="L120" s="20" t="s">
        <v>5</v>
      </c>
      <c r="M120" s="22">
        <v>2</v>
      </c>
      <c r="N120" s="23"/>
      <c r="O120" s="22">
        <v>6</v>
      </c>
      <c r="P120" s="23">
        <v>1</v>
      </c>
      <c r="Q120" s="22">
        <v>3</v>
      </c>
      <c r="R120" s="23">
        <v>5</v>
      </c>
      <c r="S120" s="22"/>
      <c r="T120" s="23">
        <v>4</v>
      </c>
      <c r="U120" s="22">
        <v>2</v>
      </c>
      <c r="V120" s="23">
        <v>5</v>
      </c>
      <c r="W120" s="22"/>
      <c r="X120" s="23"/>
      <c r="Y120" s="53"/>
      <c r="AG120" s="31">
        <f>COUNTIF(M121:X121,2)</f>
        <v>2</v>
      </c>
      <c r="AI120" t="s">
        <v>22</v>
      </c>
      <c r="AJ120">
        <f>SUMIF(M122:X122,2,M123:X123)</f>
        <v>0</v>
      </c>
      <c r="AK120">
        <f>SUMIF(M122:X122,2,M124:X124)</f>
        <v>0</v>
      </c>
      <c r="AL120" t="str">
        <f aca="true" t="shared" si="105" ref="AL120:AW120">IF(M122=2,M121,"-")</f>
        <v>-</v>
      </c>
      <c r="AM120" t="str">
        <f t="shared" si="105"/>
        <v>-</v>
      </c>
      <c r="AN120" t="str">
        <f t="shared" si="105"/>
        <v>-</v>
      </c>
      <c r="AO120" t="str">
        <f t="shared" si="105"/>
        <v>-</v>
      </c>
      <c r="AP120" t="str">
        <f t="shared" si="105"/>
        <v>-</v>
      </c>
      <c r="AQ120" t="str">
        <f t="shared" si="105"/>
        <v>-</v>
      </c>
      <c r="AR120" t="str">
        <f t="shared" si="105"/>
        <v>-</v>
      </c>
      <c r="AS120" t="str">
        <f t="shared" si="105"/>
        <v>-</v>
      </c>
      <c r="AT120" t="str">
        <f t="shared" si="105"/>
        <v>-</v>
      </c>
      <c r="AU120" t="str">
        <f t="shared" si="105"/>
        <v>-</v>
      </c>
      <c r="AV120" t="str">
        <f t="shared" si="105"/>
        <v>-</v>
      </c>
      <c r="AW120" t="str">
        <f t="shared" si="105"/>
        <v>-</v>
      </c>
      <c r="AY120" s="32" t="s">
        <v>29</v>
      </c>
      <c r="AZ120">
        <f aca="true" t="shared" si="106" ref="AZ120:BK120">IF(M120=2,M122,"-")</f>
        <v>6</v>
      </c>
      <c r="BA120" t="str">
        <f t="shared" si="106"/>
        <v>-</v>
      </c>
      <c r="BB120" t="str">
        <f t="shared" si="106"/>
        <v>-</v>
      </c>
      <c r="BC120" t="str">
        <f t="shared" si="106"/>
        <v>-</v>
      </c>
      <c r="BD120" t="str">
        <f t="shared" si="106"/>
        <v>-</v>
      </c>
      <c r="BE120" t="str">
        <f t="shared" si="106"/>
        <v>-</v>
      </c>
      <c r="BF120" t="str">
        <f t="shared" si="106"/>
        <v>-</v>
      </c>
      <c r="BG120" t="str">
        <f t="shared" si="106"/>
        <v>-</v>
      </c>
      <c r="BH120">
        <f t="shared" si="106"/>
        <v>6</v>
      </c>
      <c r="BI120" t="str">
        <f t="shared" si="106"/>
        <v>-</v>
      </c>
      <c r="BJ120" t="str">
        <f t="shared" si="106"/>
        <v>-</v>
      </c>
      <c r="BK120" t="str">
        <f t="shared" si="106"/>
        <v>-</v>
      </c>
    </row>
    <row r="121" spans="2:63" ht="13.5">
      <c r="B121" s="50"/>
      <c r="C121" s="29" t="s">
        <v>18</v>
      </c>
      <c r="D121" s="18">
        <f>IF(ISERROR(SUMIF(M122:X122,1,M124:X124)/D119),0,SUMIF(M122:X122,1,M124:X124)/D119)</f>
        <v>0</v>
      </c>
      <c r="E121" s="18">
        <f>IF(ISERROR(SUMIF(M122:X122,2,M124:X124)/E119),0,SUMIF(M122:X122,2,M124:X124)/E119)</f>
        <v>0</v>
      </c>
      <c r="F121" s="18">
        <f>IF(ISERROR(SUMIF(M122:X122,3,M124:X124)/F119),0,SUMIF(M122:X122,3,M124:X124)/F119)</f>
        <v>0</v>
      </c>
      <c r="G121" s="18">
        <f>IF(ISERROR(SUMIF(M122:X122,4,M124:X124)/G119),0,SUMIF(M122:X122,4,M124:X124)/G119)</f>
        <v>0</v>
      </c>
      <c r="H121" s="18">
        <f>IF(ISERROR(SUMIF(M122:X122,5,M124:X124)/H119),0,SUMIF(M122:X122,5,M124:X124)/H119)</f>
        <v>1</v>
      </c>
      <c r="I121" s="18">
        <f>IF(ISERROR(SUMIF(M122:X122,6,M124:X124)/I119),0,SUMIF(M122:X122,6,M124:X124)/I119)</f>
        <v>2.142857142857143</v>
      </c>
      <c r="J121" s="16">
        <f>IF(ISERROR(SUM(M124:X124)/J119),0,SUM(M124:X124)/J119)</f>
        <v>2</v>
      </c>
      <c r="K121" s="52"/>
      <c r="L121" s="20" t="s">
        <v>7</v>
      </c>
      <c r="M121" s="22">
        <v>2</v>
      </c>
      <c r="N121" s="23"/>
      <c r="O121" s="22">
        <v>1</v>
      </c>
      <c r="P121" s="23">
        <v>5</v>
      </c>
      <c r="Q121" s="22">
        <v>1</v>
      </c>
      <c r="R121" s="23">
        <v>5</v>
      </c>
      <c r="S121" s="109" t="s">
        <v>106</v>
      </c>
      <c r="T121" s="23">
        <v>6</v>
      </c>
      <c r="U121" s="22">
        <v>2</v>
      </c>
      <c r="V121" s="23">
        <v>4</v>
      </c>
      <c r="W121" s="22"/>
      <c r="X121" s="23"/>
      <c r="Y121" s="53"/>
      <c r="AG121" s="31">
        <f>COUNTIF(M121:X121,3)</f>
        <v>0</v>
      </c>
      <c r="AI121" t="s">
        <v>23</v>
      </c>
      <c r="AJ121">
        <f>SUMIF(M122:X122,3,M123:X123)</f>
        <v>0</v>
      </c>
      <c r="AK121">
        <f>SUMIF(M122:X122,3,M124:X124)</f>
        <v>0</v>
      </c>
      <c r="AL121" t="str">
        <f aca="true" t="shared" si="107" ref="AL121:AW121">IF(M122=3,M121,"-")</f>
        <v>-</v>
      </c>
      <c r="AM121" t="str">
        <f t="shared" si="107"/>
        <v>-</v>
      </c>
      <c r="AN121" t="str">
        <f t="shared" si="107"/>
        <v>-</v>
      </c>
      <c r="AO121" t="str">
        <f t="shared" si="107"/>
        <v>-</v>
      </c>
      <c r="AP121" t="str">
        <f t="shared" si="107"/>
        <v>-</v>
      </c>
      <c r="AQ121" t="str">
        <f t="shared" si="107"/>
        <v>-</v>
      </c>
      <c r="AR121" t="str">
        <f t="shared" si="107"/>
        <v>-</v>
      </c>
      <c r="AS121" t="str">
        <f t="shared" si="107"/>
        <v>-</v>
      </c>
      <c r="AT121" t="str">
        <f t="shared" si="107"/>
        <v>-</v>
      </c>
      <c r="AU121" t="str">
        <f t="shared" si="107"/>
        <v>-</v>
      </c>
      <c r="AV121" t="str">
        <f t="shared" si="107"/>
        <v>-</v>
      </c>
      <c r="AW121" t="str">
        <f t="shared" si="107"/>
        <v>-</v>
      </c>
      <c r="AY121" s="33" t="s">
        <v>30</v>
      </c>
      <c r="AZ121" t="str">
        <f aca="true" t="shared" si="108" ref="AZ121:BK121">IF(M120=3,M122,"-")</f>
        <v>-</v>
      </c>
      <c r="BA121" t="str">
        <f t="shared" si="108"/>
        <v>-</v>
      </c>
      <c r="BB121" t="str">
        <f t="shared" si="108"/>
        <v>-</v>
      </c>
      <c r="BC121" t="str">
        <f t="shared" si="108"/>
        <v>-</v>
      </c>
      <c r="BD121">
        <f t="shared" si="108"/>
        <v>5</v>
      </c>
      <c r="BE121" t="str">
        <f t="shared" si="108"/>
        <v>-</v>
      </c>
      <c r="BF121" t="str">
        <f t="shared" si="108"/>
        <v>-</v>
      </c>
      <c r="BG121" t="str">
        <f t="shared" si="108"/>
        <v>-</v>
      </c>
      <c r="BH121" t="str">
        <f t="shared" si="108"/>
        <v>-</v>
      </c>
      <c r="BI121" t="str">
        <f t="shared" si="108"/>
        <v>-</v>
      </c>
      <c r="BJ121" t="str">
        <f t="shared" si="108"/>
        <v>-</v>
      </c>
      <c r="BK121" t="str">
        <f t="shared" si="108"/>
        <v>-</v>
      </c>
    </row>
    <row r="122" spans="2:63" ht="13.5">
      <c r="B122" s="50"/>
      <c r="C122" s="29" t="s">
        <v>19</v>
      </c>
      <c r="D122" s="3">
        <f>COUNTIF(AL119:AW119,1)</f>
        <v>0</v>
      </c>
      <c r="E122" s="3">
        <f>COUNTIF(AL120:AW120,1)</f>
        <v>0</v>
      </c>
      <c r="F122" s="3">
        <f>COUNTIF(AL121:AW121,1)</f>
        <v>0</v>
      </c>
      <c r="G122" s="3">
        <f>COUNTIF(AL122:AW122,1)</f>
        <v>0</v>
      </c>
      <c r="H122" s="3">
        <f>COUNTIF(AL123:AW123,1)</f>
        <v>1</v>
      </c>
      <c r="I122" s="3">
        <f>COUNTIF(AL124:AW124,1)</f>
        <v>1</v>
      </c>
      <c r="J122" s="13">
        <f>COUNTIF(M121:X121,1)</f>
        <v>2</v>
      </c>
      <c r="K122" s="52"/>
      <c r="L122" s="20" t="s">
        <v>9</v>
      </c>
      <c r="M122" s="22">
        <v>6</v>
      </c>
      <c r="N122" s="23"/>
      <c r="O122" s="22">
        <v>6</v>
      </c>
      <c r="P122" s="23">
        <v>6</v>
      </c>
      <c r="Q122" s="22">
        <v>5</v>
      </c>
      <c r="R122" s="23">
        <v>6</v>
      </c>
      <c r="S122" s="109" t="s">
        <v>107</v>
      </c>
      <c r="T122" s="23">
        <v>6</v>
      </c>
      <c r="U122" s="22">
        <v>6</v>
      </c>
      <c r="V122" s="23">
        <v>6</v>
      </c>
      <c r="W122" s="22"/>
      <c r="X122" s="23"/>
      <c r="Y122" s="53"/>
      <c r="AG122" s="31">
        <f>COUNTIF(M121:X121,4)</f>
        <v>1</v>
      </c>
      <c r="AI122" t="s">
        <v>24</v>
      </c>
      <c r="AJ122">
        <f>SUMIF(M122:X122,4,M123:X123)</f>
        <v>0</v>
      </c>
      <c r="AK122">
        <f>SUMIF(M122:X122,4,M124:X124)</f>
        <v>0</v>
      </c>
      <c r="AL122" t="str">
        <f aca="true" t="shared" si="109" ref="AL122:AW122">IF(M122=4,M121,"-")</f>
        <v>-</v>
      </c>
      <c r="AM122" t="str">
        <f t="shared" si="109"/>
        <v>-</v>
      </c>
      <c r="AN122" t="str">
        <f t="shared" si="109"/>
        <v>-</v>
      </c>
      <c r="AO122" t="str">
        <f t="shared" si="109"/>
        <v>-</v>
      </c>
      <c r="AP122" t="str">
        <f t="shared" si="109"/>
        <v>-</v>
      </c>
      <c r="AQ122" t="str">
        <f t="shared" si="109"/>
        <v>-</v>
      </c>
      <c r="AR122" t="str">
        <f t="shared" si="109"/>
        <v>-</v>
      </c>
      <c r="AS122" t="str">
        <f t="shared" si="109"/>
        <v>-</v>
      </c>
      <c r="AT122" t="str">
        <f t="shared" si="109"/>
        <v>-</v>
      </c>
      <c r="AU122" t="str">
        <f t="shared" si="109"/>
        <v>-</v>
      </c>
      <c r="AV122" t="str">
        <f t="shared" si="109"/>
        <v>-</v>
      </c>
      <c r="AW122" t="str">
        <f t="shared" si="109"/>
        <v>-</v>
      </c>
      <c r="AY122" s="34" t="s">
        <v>31</v>
      </c>
      <c r="AZ122" t="str">
        <f aca="true" t="shared" si="110" ref="AZ122:BK122">IF(M120=4,M122,"-")</f>
        <v>-</v>
      </c>
      <c r="BA122" t="str">
        <f t="shared" si="110"/>
        <v>-</v>
      </c>
      <c r="BB122" t="str">
        <f t="shared" si="110"/>
        <v>-</v>
      </c>
      <c r="BC122" t="str">
        <f t="shared" si="110"/>
        <v>-</v>
      </c>
      <c r="BD122" t="str">
        <f t="shared" si="110"/>
        <v>-</v>
      </c>
      <c r="BE122" t="str">
        <f t="shared" si="110"/>
        <v>-</v>
      </c>
      <c r="BF122" t="str">
        <f t="shared" si="110"/>
        <v>-</v>
      </c>
      <c r="BG122">
        <f t="shared" si="110"/>
        <v>6</v>
      </c>
      <c r="BH122" t="str">
        <f t="shared" si="110"/>
        <v>-</v>
      </c>
      <c r="BI122" t="str">
        <f t="shared" si="110"/>
        <v>-</v>
      </c>
      <c r="BJ122" t="str">
        <f t="shared" si="110"/>
        <v>-</v>
      </c>
      <c r="BK122" t="str">
        <f t="shared" si="110"/>
        <v>-</v>
      </c>
    </row>
    <row r="123" spans="2:63" ht="13.5">
      <c r="B123" s="50"/>
      <c r="C123" s="29" t="s">
        <v>20</v>
      </c>
      <c r="D123" s="3">
        <f>COUNTIF(AL119:AW119,2)</f>
        <v>0</v>
      </c>
      <c r="E123" s="3">
        <f>COUNTIF(AL120:AW120,2)</f>
        <v>0</v>
      </c>
      <c r="F123" s="3">
        <f>COUNTIF(AL121:AW121,2)</f>
        <v>0</v>
      </c>
      <c r="G123" s="3">
        <f>COUNTIF(AL122:AW122,2)</f>
        <v>0</v>
      </c>
      <c r="H123" s="3">
        <f>COUNTIF(AL123:AW123,2)</f>
        <v>0</v>
      </c>
      <c r="I123" s="3">
        <f>COUNTIF(AL124:AW124,2)</f>
        <v>2</v>
      </c>
      <c r="J123" s="13">
        <f>COUNTIF(M121:X121,2)</f>
        <v>2</v>
      </c>
      <c r="K123" s="52"/>
      <c r="L123" s="20" t="s">
        <v>6</v>
      </c>
      <c r="M123" s="24">
        <v>0.27</v>
      </c>
      <c r="N123" s="25"/>
      <c r="O123" s="24">
        <v>0.23</v>
      </c>
      <c r="P123" s="25">
        <v>0.19</v>
      </c>
      <c r="Q123" s="24">
        <v>0.03</v>
      </c>
      <c r="R123" s="25">
        <v>0.17</v>
      </c>
      <c r="S123" s="24"/>
      <c r="T123" s="25">
        <v>0.13</v>
      </c>
      <c r="U123" s="24">
        <v>0.1</v>
      </c>
      <c r="V123" s="25">
        <v>0.21</v>
      </c>
      <c r="W123" s="24"/>
      <c r="X123" s="25"/>
      <c r="Y123" s="53"/>
      <c r="AG123" s="31">
        <f>COUNTIF(M121:X121,5)</f>
        <v>2</v>
      </c>
      <c r="AI123" t="s">
        <v>25</v>
      </c>
      <c r="AJ123">
        <f>SUMIF(M122:X122,5,M123:X123)</f>
        <v>0.03</v>
      </c>
      <c r="AK123">
        <f>SUMIF(M122:X122,5,M124:X124)</f>
        <v>1</v>
      </c>
      <c r="AL123" t="str">
        <f aca="true" t="shared" si="111" ref="AL123:AW123">IF(M122=5,M121,"-")</f>
        <v>-</v>
      </c>
      <c r="AM123" t="str">
        <f t="shared" si="111"/>
        <v>-</v>
      </c>
      <c r="AN123" t="str">
        <f t="shared" si="111"/>
        <v>-</v>
      </c>
      <c r="AO123" t="str">
        <f t="shared" si="111"/>
        <v>-</v>
      </c>
      <c r="AP123">
        <f t="shared" si="111"/>
        <v>1</v>
      </c>
      <c r="AQ123" t="str">
        <f t="shared" si="111"/>
        <v>-</v>
      </c>
      <c r="AR123" t="str">
        <f t="shared" si="111"/>
        <v>-</v>
      </c>
      <c r="AS123" t="str">
        <f t="shared" si="111"/>
        <v>-</v>
      </c>
      <c r="AT123" t="str">
        <f t="shared" si="111"/>
        <v>-</v>
      </c>
      <c r="AU123" t="str">
        <f t="shared" si="111"/>
        <v>-</v>
      </c>
      <c r="AV123" t="str">
        <f t="shared" si="111"/>
        <v>-</v>
      </c>
      <c r="AW123" t="str">
        <f t="shared" si="111"/>
        <v>-</v>
      </c>
      <c r="AY123" s="35" t="s">
        <v>32</v>
      </c>
      <c r="AZ123" t="str">
        <f aca="true" t="shared" si="112" ref="AZ123:BK123">IF(M120=5,M122,"-")</f>
        <v>-</v>
      </c>
      <c r="BA123" t="str">
        <f t="shared" si="112"/>
        <v>-</v>
      </c>
      <c r="BB123" t="str">
        <f t="shared" si="112"/>
        <v>-</v>
      </c>
      <c r="BC123" t="str">
        <f t="shared" si="112"/>
        <v>-</v>
      </c>
      <c r="BD123" t="str">
        <f t="shared" si="112"/>
        <v>-</v>
      </c>
      <c r="BE123">
        <f t="shared" si="112"/>
        <v>6</v>
      </c>
      <c r="BF123" t="str">
        <f t="shared" si="112"/>
        <v>-</v>
      </c>
      <c r="BG123" t="str">
        <f t="shared" si="112"/>
        <v>-</v>
      </c>
      <c r="BH123" t="str">
        <f t="shared" si="112"/>
        <v>-</v>
      </c>
      <c r="BI123">
        <f t="shared" si="112"/>
        <v>6</v>
      </c>
      <c r="BJ123" t="str">
        <f t="shared" si="112"/>
        <v>-</v>
      </c>
      <c r="BK123" t="str">
        <f t="shared" si="112"/>
        <v>-</v>
      </c>
    </row>
    <row r="124" spans="2:63" ht="14.25" thickBot="1">
      <c r="B124" s="50"/>
      <c r="C124" s="30" t="s">
        <v>27</v>
      </c>
      <c r="D124" s="15">
        <f aca="true" t="shared" si="113" ref="D124:J124">IF(ISERROR(SUM(D122:D123)/D119),0,SUM(D122:D123)/D119)*100</f>
        <v>0</v>
      </c>
      <c r="E124" s="15">
        <f t="shared" si="113"/>
        <v>0</v>
      </c>
      <c r="F124" s="15">
        <f t="shared" si="113"/>
        <v>0</v>
      </c>
      <c r="G124" s="15">
        <f t="shared" si="113"/>
        <v>0</v>
      </c>
      <c r="H124" s="15">
        <f t="shared" si="113"/>
        <v>100</v>
      </c>
      <c r="I124" s="15">
        <f t="shared" si="113"/>
        <v>42.857142857142854</v>
      </c>
      <c r="J124" s="17">
        <f t="shared" si="113"/>
        <v>50</v>
      </c>
      <c r="K124" s="52"/>
      <c r="L124" s="21" t="s">
        <v>8</v>
      </c>
      <c r="M124" s="26">
        <v>1</v>
      </c>
      <c r="N124" s="27"/>
      <c r="O124" s="26">
        <v>5</v>
      </c>
      <c r="P124" s="27">
        <v>4</v>
      </c>
      <c r="Q124" s="26">
        <v>1</v>
      </c>
      <c r="R124" s="27">
        <v>2</v>
      </c>
      <c r="S124" s="26"/>
      <c r="T124" s="27">
        <v>1</v>
      </c>
      <c r="U124" s="26">
        <v>1</v>
      </c>
      <c r="V124" s="27">
        <v>1</v>
      </c>
      <c r="W124" s="26"/>
      <c r="X124" s="27"/>
      <c r="Y124" s="53"/>
      <c r="AG124" s="31">
        <f>COUNTIF(M121:X121,6)</f>
        <v>1</v>
      </c>
      <c r="AI124" t="s">
        <v>26</v>
      </c>
      <c r="AJ124">
        <f>SUMIF(M122:X122,6,M123:X123)</f>
        <v>1.3</v>
      </c>
      <c r="AK124">
        <f>SUMIF(M122:X122,6,M124:X124)</f>
        <v>15</v>
      </c>
      <c r="AL124">
        <f aca="true" t="shared" si="114" ref="AL124:AW124">IF(M122=6,M121,"-")</f>
        <v>2</v>
      </c>
      <c r="AM124" t="str">
        <f t="shared" si="114"/>
        <v>-</v>
      </c>
      <c r="AN124">
        <f t="shared" si="114"/>
        <v>1</v>
      </c>
      <c r="AO124">
        <f t="shared" si="114"/>
        <v>5</v>
      </c>
      <c r="AP124" t="str">
        <f t="shared" si="114"/>
        <v>-</v>
      </c>
      <c r="AQ124">
        <f t="shared" si="114"/>
        <v>5</v>
      </c>
      <c r="AR124" t="str">
        <f t="shared" si="114"/>
        <v>-</v>
      </c>
      <c r="AS124">
        <f t="shared" si="114"/>
        <v>6</v>
      </c>
      <c r="AT124">
        <f t="shared" si="114"/>
        <v>2</v>
      </c>
      <c r="AU124">
        <f t="shared" si="114"/>
        <v>4</v>
      </c>
      <c r="AV124" t="str">
        <f t="shared" si="114"/>
        <v>-</v>
      </c>
      <c r="AW124" t="str">
        <f t="shared" si="114"/>
        <v>-</v>
      </c>
      <c r="AY124" s="36" t="s">
        <v>33</v>
      </c>
      <c r="AZ124" t="str">
        <f aca="true" t="shared" si="115" ref="AZ124:BK124">IF(M120=6,M122,"-")</f>
        <v>-</v>
      </c>
      <c r="BA124" t="str">
        <f t="shared" si="115"/>
        <v>-</v>
      </c>
      <c r="BB124">
        <f t="shared" si="115"/>
        <v>6</v>
      </c>
      <c r="BC124" t="str">
        <f t="shared" si="115"/>
        <v>-</v>
      </c>
      <c r="BD124" t="str">
        <f t="shared" si="115"/>
        <v>-</v>
      </c>
      <c r="BE124" t="str">
        <f t="shared" si="115"/>
        <v>-</v>
      </c>
      <c r="BF124" t="str">
        <f t="shared" si="115"/>
        <v>-</v>
      </c>
      <c r="BG124" t="str">
        <f t="shared" si="115"/>
        <v>-</v>
      </c>
      <c r="BH124" t="str">
        <f t="shared" si="115"/>
        <v>-</v>
      </c>
      <c r="BI124" t="str">
        <f t="shared" si="115"/>
        <v>-</v>
      </c>
      <c r="BJ124" t="str">
        <f t="shared" si="115"/>
        <v>-</v>
      </c>
      <c r="BK124" t="str">
        <f t="shared" si="115"/>
        <v>-</v>
      </c>
    </row>
    <row r="125" spans="2:25" ht="14.25" thickBot="1">
      <c r="B125" s="54"/>
      <c r="C125" s="55"/>
      <c r="D125" s="56"/>
      <c r="E125" s="56"/>
      <c r="F125" s="56"/>
      <c r="G125" s="56"/>
      <c r="H125" s="56"/>
      <c r="I125" s="56"/>
      <c r="J125" s="56"/>
      <c r="K125" s="56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7"/>
    </row>
    <row r="126" ht="14.25" thickBot="1"/>
    <row r="127" spans="2:25" ht="13.5"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9"/>
    </row>
    <row r="128" spans="2:25" ht="14.25" thickBot="1">
      <c r="B128" s="50">
        <v>6</v>
      </c>
      <c r="C128" s="144" t="s">
        <v>82</v>
      </c>
      <c r="D128" s="144"/>
      <c r="E128" s="144"/>
      <c r="F128" s="145" t="s">
        <v>83</v>
      </c>
      <c r="G128" s="143"/>
      <c r="H128" s="143"/>
      <c r="I128" s="143"/>
      <c r="J128" s="52"/>
      <c r="K128" s="5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53"/>
    </row>
    <row r="129" spans="2:25" ht="14.25" thickBot="1">
      <c r="B129" s="50"/>
      <c r="C129" s="142" t="s">
        <v>99</v>
      </c>
      <c r="D129" s="142"/>
      <c r="E129" s="142"/>
      <c r="F129" s="143"/>
      <c r="G129" s="143"/>
      <c r="H129" s="143"/>
      <c r="I129" s="143"/>
      <c r="J129" s="52"/>
      <c r="K129" s="52"/>
      <c r="L129" s="4"/>
      <c r="M129" s="5" t="s">
        <v>34</v>
      </c>
      <c r="N129" s="5" t="s">
        <v>35</v>
      </c>
      <c r="O129" s="5" t="s">
        <v>36</v>
      </c>
      <c r="P129" s="5" t="s">
        <v>37</v>
      </c>
      <c r="Q129" s="5" t="s">
        <v>38</v>
      </c>
      <c r="R129" s="11" t="s">
        <v>39</v>
      </c>
      <c r="S129" s="1"/>
      <c r="T129" s="1"/>
      <c r="U129" s="1"/>
      <c r="V129" s="1"/>
      <c r="W129" s="1"/>
      <c r="X129" s="1"/>
      <c r="Y129" s="53"/>
    </row>
    <row r="130" spans="2:25" ht="13.5">
      <c r="B130" s="50"/>
      <c r="C130" s="1"/>
      <c r="D130" s="52"/>
      <c r="E130" s="52"/>
      <c r="F130" s="52"/>
      <c r="G130" s="52"/>
      <c r="H130" s="52"/>
      <c r="I130" s="52"/>
      <c r="J130" s="52"/>
      <c r="K130" s="52"/>
      <c r="L130" s="12" t="s">
        <v>28</v>
      </c>
      <c r="M130" s="37">
        <f aca="true" t="shared" si="116" ref="M130:M135">COUNTIF(AZ138:BK138,1)</f>
        <v>0</v>
      </c>
      <c r="N130" s="37">
        <f aca="true" t="shared" si="117" ref="N130:N135">COUNTIF(AZ138:BK138,2)</f>
        <v>0</v>
      </c>
      <c r="O130" s="37">
        <f aca="true" t="shared" si="118" ref="O130:O135">COUNTIF(AZ138:BK138,3)</f>
        <v>0</v>
      </c>
      <c r="P130" s="37">
        <f aca="true" t="shared" si="119" ref="P130:P135">COUNTIF(AZ138:BK138,4)</f>
        <v>1</v>
      </c>
      <c r="Q130" s="37">
        <f aca="true" t="shared" si="120" ref="Q130:Q135">COUNTIF(AZ138:BK138,5)</f>
        <v>0</v>
      </c>
      <c r="R130" s="38">
        <f aca="true" t="shared" si="121" ref="R130:R135">COUNTIF(AZ138:BK138,6)</f>
        <v>1</v>
      </c>
      <c r="S130" s="1"/>
      <c r="T130" s="117" t="s">
        <v>43</v>
      </c>
      <c r="U130" s="118"/>
      <c r="V130" s="119" t="s">
        <v>48</v>
      </c>
      <c r="W130" s="120"/>
      <c r="X130" s="1"/>
      <c r="Y130" s="53"/>
    </row>
    <row r="131" spans="2:25" ht="14.25" thickBot="1">
      <c r="B131" s="50"/>
      <c r="C131" s="1"/>
      <c r="D131" s="52"/>
      <c r="E131" s="52"/>
      <c r="F131" s="52"/>
      <c r="G131" s="52"/>
      <c r="H131" s="52"/>
      <c r="I131" s="52"/>
      <c r="J131" s="52"/>
      <c r="K131" s="52"/>
      <c r="L131" s="39" t="s">
        <v>29</v>
      </c>
      <c r="M131" s="37">
        <f t="shared" si="116"/>
        <v>0</v>
      </c>
      <c r="N131" s="37">
        <f t="shared" si="117"/>
        <v>0</v>
      </c>
      <c r="O131" s="37">
        <f t="shared" si="118"/>
        <v>0</v>
      </c>
      <c r="P131" s="37">
        <f t="shared" si="119"/>
        <v>0</v>
      </c>
      <c r="Q131" s="37">
        <f t="shared" si="120"/>
        <v>0</v>
      </c>
      <c r="R131" s="38">
        <f t="shared" si="121"/>
        <v>0</v>
      </c>
      <c r="S131" s="1"/>
      <c r="T131" s="121" t="s">
        <v>44</v>
      </c>
      <c r="U131" s="122"/>
      <c r="V131" s="111" t="s">
        <v>46</v>
      </c>
      <c r="W131" s="112"/>
      <c r="X131" s="1"/>
      <c r="Y131" s="53"/>
    </row>
    <row r="132" spans="2:25" ht="14.25" customHeight="1" thickBot="1">
      <c r="B132" s="50"/>
      <c r="C132" s="113" t="s">
        <v>40</v>
      </c>
      <c r="D132" s="123"/>
      <c r="E132" s="138">
        <f>(COUNTIF(M140:X140,1)*10)+(COUNTIF(M140:X140,2)*8)+(COUNTIF(M140:X140,3)*6)+(COUNTIF(M140:X140,4)*4)+(COUNTIF(M140:X140,5)*2)+(COUNTIF(M140:X140,6)*1)+(W133*J138)</f>
        <v>20</v>
      </c>
      <c r="F132" s="139"/>
      <c r="G132" s="52"/>
      <c r="H132" s="52"/>
      <c r="I132" s="52"/>
      <c r="J132" s="52"/>
      <c r="K132" s="52"/>
      <c r="L132" s="40" t="s">
        <v>30</v>
      </c>
      <c r="M132" s="37">
        <f t="shared" si="116"/>
        <v>0</v>
      </c>
      <c r="N132" s="37">
        <f t="shared" si="117"/>
        <v>0</v>
      </c>
      <c r="O132" s="37">
        <f t="shared" si="118"/>
        <v>0</v>
      </c>
      <c r="P132" s="37">
        <f t="shared" si="119"/>
        <v>0</v>
      </c>
      <c r="Q132" s="37">
        <f t="shared" si="120"/>
        <v>0</v>
      </c>
      <c r="R132" s="38">
        <f t="shared" si="121"/>
        <v>1</v>
      </c>
      <c r="S132" s="1"/>
      <c r="T132" s="126" t="s">
        <v>45</v>
      </c>
      <c r="U132" s="127"/>
      <c r="V132" s="128" t="s">
        <v>47</v>
      </c>
      <c r="W132" s="129"/>
      <c r="X132" s="1"/>
      <c r="Y132" s="53"/>
    </row>
    <row r="133" spans="2:25" ht="14.25" customHeight="1" thickBot="1">
      <c r="B133" s="50"/>
      <c r="C133" s="124"/>
      <c r="D133" s="125"/>
      <c r="E133" s="140"/>
      <c r="F133" s="141"/>
      <c r="G133" s="52"/>
      <c r="H133" s="52"/>
      <c r="I133" s="52"/>
      <c r="J133" s="52"/>
      <c r="K133" s="52"/>
      <c r="L133" s="41" t="s">
        <v>31</v>
      </c>
      <c r="M133" s="37">
        <f t="shared" si="116"/>
        <v>0</v>
      </c>
      <c r="N133" s="37">
        <f t="shared" si="117"/>
        <v>0</v>
      </c>
      <c r="O133" s="37">
        <f t="shared" si="118"/>
        <v>0</v>
      </c>
      <c r="P133" s="37">
        <f t="shared" si="119"/>
        <v>0</v>
      </c>
      <c r="Q133" s="37">
        <f t="shared" si="120"/>
        <v>0</v>
      </c>
      <c r="R133" s="38">
        <f t="shared" si="121"/>
        <v>2</v>
      </c>
      <c r="S133" s="1"/>
      <c r="T133" s="130" t="s">
        <v>49</v>
      </c>
      <c r="U133" s="131"/>
      <c r="V133" s="132"/>
      <c r="W133" s="136">
        <v>0</v>
      </c>
      <c r="X133" s="1"/>
      <c r="Y133" s="53"/>
    </row>
    <row r="134" spans="2:25" ht="14.25" customHeight="1" thickBot="1">
      <c r="B134" s="50"/>
      <c r="C134" s="113" t="s">
        <v>41</v>
      </c>
      <c r="D134" s="123"/>
      <c r="E134" s="138">
        <f>IF(ISERROR(E132/J138),0,E132/J138)</f>
        <v>2.5</v>
      </c>
      <c r="F134" s="139"/>
      <c r="G134" s="52"/>
      <c r="H134" s="52"/>
      <c r="I134" s="52"/>
      <c r="J134" s="52"/>
      <c r="K134" s="52"/>
      <c r="L134" s="42" t="s">
        <v>32</v>
      </c>
      <c r="M134" s="37">
        <f t="shared" si="116"/>
        <v>0</v>
      </c>
      <c r="N134" s="37">
        <f t="shared" si="117"/>
        <v>0</v>
      </c>
      <c r="O134" s="37">
        <f t="shared" si="118"/>
        <v>0</v>
      </c>
      <c r="P134" s="37">
        <f t="shared" si="119"/>
        <v>0</v>
      </c>
      <c r="Q134" s="37">
        <f t="shared" si="120"/>
        <v>0</v>
      </c>
      <c r="R134" s="38">
        <f t="shared" si="121"/>
        <v>2</v>
      </c>
      <c r="S134" s="1"/>
      <c r="T134" s="133"/>
      <c r="U134" s="134"/>
      <c r="V134" s="135"/>
      <c r="W134" s="137"/>
      <c r="X134" s="1"/>
      <c r="Y134" s="53"/>
    </row>
    <row r="135" spans="2:25" ht="14.25" customHeight="1" thickBot="1">
      <c r="B135" s="50"/>
      <c r="C135" s="124"/>
      <c r="D135" s="125"/>
      <c r="E135" s="140"/>
      <c r="F135" s="141"/>
      <c r="G135" s="52"/>
      <c r="H135" s="52"/>
      <c r="I135" s="52"/>
      <c r="J135" s="52"/>
      <c r="K135" s="52"/>
      <c r="L135" s="43" t="s">
        <v>33</v>
      </c>
      <c r="M135" s="44">
        <f t="shared" si="116"/>
        <v>0</v>
      </c>
      <c r="N135" s="44">
        <f t="shared" si="117"/>
        <v>0</v>
      </c>
      <c r="O135" s="44">
        <f t="shared" si="118"/>
        <v>0</v>
      </c>
      <c r="P135" s="44">
        <f t="shared" si="119"/>
        <v>0</v>
      </c>
      <c r="Q135" s="44">
        <f t="shared" si="120"/>
        <v>0</v>
      </c>
      <c r="R135" s="45">
        <f t="shared" si="121"/>
        <v>1</v>
      </c>
      <c r="S135" s="1"/>
      <c r="T135" s="1"/>
      <c r="U135" s="1"/>
      <c r="V135" s="1"/>
      <c r="W135" s="1"/>
      <c r="X135" s="1"/>
      <c r="Y135" s="53"/>
    </row>
    <row r="136" spans="2:25" ht="14.25" thickBot="1">
      <c r="B136" s="50"/>
      <c r="C136" s="1"/>
      <c r="D136" s="52"/>
      <c r="E136" s="52"/>
      <c r="F136" s="52"/>
      <c r="G136" s="52"/>
      <c r="H136" s="52"/>
      <c r="I136" s="52"/>
      <c r="J136" s="52"/>
      <c r="K136" s="5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53"/>
    </row>
    <row r="137" spans="2:49" ht="14.25" thickBot="1">
      <c r="B137" s="50"/>
      <c r="C137" s="28"/>
      <c r="D137" s="5" t="s">
        <v>16</v>
      </c>
      <c r="E137" s="6" t="s">
        <v>0</v>
      </c>
      <c r="F137" s="7" t="s">
        <v>1</v>
      </c>
      <c r="G137" s="8" t="s">
        <v>2</v>
      </c>
      <c r="H137" s="9" t="s">
        <v>3</v>
      </c>
      <c r="I137" s="10" t="s">
        <v>4</v>
      </c>
      <c r="J137" s="11"/>
      <c r="K137" s="52"/>
      <c r="L137" s="19"/>
      <c r="M137" s="115" t="s">
        <v>10</v>
      </c>
      <c r="N137" s="116"/>
      <c r="O137" s="115" t="s">
        <v>11</v>
      </c>
      <c r="P137" s="116"/>
      <c r="Q137" s="115" t="s">
        <v>12</v>
      </c>
      <c r="R137" s="116"/>
      <c r="S137" s="115" t="s">
        <v>13</v>
      </c>
      <c r="T137" s="116"/>
      <c r="U137" s="115" t="s">
        <v>14</v>
      </c>
      <c r="V137" s="116"/>
      <c r="W137" s="115" t="s">
        <v>15</v>
      </c>
      <c r="X137" s="116"/>
      <c r="Y137" s="53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2:63" ht="13.5">
      <c r="B138" s="50"/>
      <c r="C138" s="29" t="s">
        <v>17</v>
      </c>
      <c r="D138" s="3">
        <f>COUNTIF(M141:X141,1)</f>
        <v>0</v>
      </c>
      <c r="E138" s="3">
        <f>COUNTIF(M141:X141,2)</f>
        <v>0</v>
      </c>
      <c r="F138" s="3">
        <f>COUNTIF(M141:X141,3)</f>
        <v>0</v>
      </c>
      <c r="G138" s="3">
        <f>COUNTIF(M141:X141,4)</f>
        <v>1</v>
      </c>
      <c r="H138" s="3">
        <f>COUNTIF(M141:X141,5)</f>
        <v>0</v>
      </c>
      <c r="I138" s="3">
        <f>COUNTIF(M141:X141,6)</f>
        <v>7</v>
      </c>
      <c r="J138" s="13">
        <f>SUM(D138:I138)</f>
        <v>8</v>
      </c>
      <c r="K138" s="52"/>
      <c r="L138" s="20"/>
      <c r="M138" s="61" t="s">
        <v>65</v>
      </c>
      <c r="N138" s="62" t="s">
        <v>71</v>
      </c>
      <c r="O138" s="61" t="s">
        <v>65</v>
      </c>
      <c r="P138" s="62"/>
      <c r="Q138" s="61" t="s">
        <v>65</v>
      </c>
      <c r="R138" s="62"/>
      <c r="S138" s="61" t="s">
        <v>65</v>
      </c>
      <c r="T138" s="62" t="s">
        <v>71</v>
      </c>
      <c r="U138" s="61" t="s">
        <v>65</v>
      </c>
      <c r="V138" s="62"/>
      <c r="W138" s="61" t="s">
        <v>65</v>
      </c>
      <c r="X138" s="62"/>
      <c r="Y138" s="53"/>
      <c r="AG138" s="31">
        <f>COUNTIF(M140:X140,1)</f>
        <v>0</v>
      </c>
      <c r="AI138" t="s">
        <v>21</v>
      </c>
      <c r="AJ138">
        <f>SUMIF(M141:X141,1,M142:X142)</f>
        <v>0</v>
      </c>
      <c r="AK138">
        <f>SUMIF(M141:X141,1,M143:X143)</f>
        <v>0</v>
      </c>
      <c r="AL138" t="str">
        <f aca="true" t="shared" si="122" ref="AL138:AW138">IF(M141=1,M140,"-")</f>
        <v>-</v>
      </c>
      <c r="AM138" t="str">
        <f t="shared" si="122"/>
        <v>-</v>
      </c>
      <c r="AN138" t="str">
        <f t="shared" si="122"/>
        <v>-</v>
      </c>
      <c r="AO138" t="str">
        <f t="shared" si="122"/>
        <v>-</v>
      </c>
      <c r="AP138" t="str">
        <f t="shared" si="122"/>
        <v>-</v>
      </c>
      <c r="AQ138" t="str">
        <f t="shared" si="122"/>
        <v>-</v>
      </c>
      <c r="AR138" t="str">
        <f t="shared" si="122"/>
        <v>-</v>
      </c>
      <c r="AS138" t="str">
        <f t="shared" si="122"/>
        <v>-</v>
      </c>
      <c r="AT138" t="str">
        <f t="shared" si="122"/>
        <v>-</v>
      </c>
      <c r="AU138" t="str">
        <f t="shared" si="122"/>
        <v>-</v>
      </c>
      <c r="AV138" t="str">
        <f t="shared" si="122"/>
        <v>-</v>
      </c>
      <c r="AW138" t="str">
        <f t="shared" si="122"/>
        <v>-</v>
      </c>
      <c r="AY138" t="s">
        <v>28</v>
      </c>
      <c r="AZ138" t="str">
        <f aca="true" t="shared" si="123" ref="AZ138:BK138">IF(M139=1,M141,"-")</f>
        <v>-</v>
      </c>
      <c r="BA138" t="str">
        <f t="shared" si="123"/>
        <v>-</v>
      </c>
      <c r="BB138" t="str">
        <f t="shared" si="123"/>
        <v>-</v>
      </c>
      <c r="BC138" t="str">
        <f t="shared" si="123"/>
        <v>-</v>
      </c>
      <c r="BD138" t="str">
        <f t="shared" si="123"/>
        <v>-</v>
      </c>
      <c r="BE138" t="str">
        <f t="shared" si="123"/>
        <v>-</v>
      </c>
      <c r="BF138" t="str">
        <f t="shared" si="123"/>
        <v>-</v>
      </c>
      <c r="BG138">
        <f t="shared" si="123"/>
        <v>6</v>
      </c>
      <c r="BH138" t="str">
        <f t="shared" si="123"/>
        <v>-</v>
      </c>
      <c r="BI138" t="str">
        <f t="shared" si="123"/>
        <v>-</v>
      </c>
      <c r="BJ138">
        <f t="shared" si="123"/>
        <v>4</v>
      </c>
      <c r="BK138" t="str">
        <f t="shared" si="123"/>
        <v>-</v>
      </c>
    </row>
    <row r="139" spans="2:63" ht="13.5">
      <c r="B139" s="50"/>
      <c r="C139" s="29" t="s">
        <v>6</v>
      </c>
      <c r="D139" s="18">
        <f>IF(ISERROR(SUMIF(M141:X141,1,M142:X142)/D138),0,SUMIF(M141:X141,1,M142:X142)/D138)</f>
        <v>0</v>
      </c>
      <c r="E139" s="18">
        <f>IF(ISERROR(SUMIF(M141:X141,2,M142:X142)/E138),0,SUMIF(M141:X141,2,M142:X142)/E138)</f>
        <v>0</v>
      </c>
      <c r="F139" s="18">
        <f>IF(ISERROR(SUMIF(M141:X141,3,M142:X142)/F138),0,SUMIF(M141:X141,3,M142:X142)/F138)</f>
        <v>0</v>
      </c>
      <c r="G139" s="18">
        <f>IF(ISERROR(SUMIF(M141:X141,4,M142:X142)/G138),0,SUMIF(M141:X141,4,M142:X142)/G138)</f>
        <v>0.07</v>
      </c>
      <c r="H139" s="18">
        <f>IF(ISERROR(SUMIF(M141:X141,5,M142:X142)/H138),0,SUMIF(M141:X141,5,M142:X142)/H138)</f>
        <v>0</v>
      </c>
      <c r="I139" s="18">
        <f>IF(ISERROR(SUMIF(M141:X141,6,M142:X142)/I138),0,SUMIF(M141:X141,6,M142:X142)/I138)</f>
        <v>0.23428571428571424</v>
      </c>
      <c r="J139" s="16">
        <f>IF(ISERROR(SUM(M142:X142)/J138),0,SUM(M142:X142)/J138)</f>
        <v>0.21374999999999997</v>
      </c>
      <c r="K139" s="52"/>
      <c r="L139" s="20" t="s">
        <v>5</v>
      </c>
      <c r="M139" s="22">
        <v>3</v>
      </c>
      <c r="N139" s="23">
        <v>4</v>
      </c>
      <c r="O139" s="22">
        <v>6</v>
      </c>
      <c r="P139" s="23"/>
      <c r="Q139" s="22">
        <v>4</v>
      </c>
      <c r="R139" s="23"/>
      <c r="S139" s="22">
        <v>5</v>
      </c>
      <c r="T139" s="23">
        <v>1</v>
      </c>
      <c r="U139" s="22">
        <v>5</v>
      </c>
      <c r="V139" s="23"/>
      <c r="W139" s="22">
        <v>1</v>
      </c>
      <c r="X139" s="23"/>
      <c r="Y139" s="53"/>
      <c r="AG139" s="31">
        <f>COUNTIF(M140:X140,2)</f>
        <v>0</v>
      </c>
      <c r="AI139" t="s">
        <v>22</v>
      </c>
      <c r="AJ139">
        <f>SUMIF(M141:X141,2,M142:X142)</f>
        <v>0</v>
      </c>
      <c r="AK139">
        <f>SUMIF(M141:X141,2,M143:X143)</f>
        <v>0</v>
      </c>
      <c r="AL139" t="str">
        <f aca="true" t="shared" si="124" ref="AL139:AW139">IF(M141=2,M140,"-")</f>
        <v>-</v>
      </c>
      <c r="AM139" t="str">
        <f t="shared" si="124"/>
        <v>-</v>
      </c>
      <c r="AN139" t="str">
        <f t="shared" si="124"/>
        <v>-</v>
      </c>
      <c r="AO139" t="str">
        <f t="shared" si="124"/>
        <v>-</v>
      </c>
      <c r="AP139" t="str">
        <f t="shared" si="124"/>
        <v>-</v>
      </c>
      <c r="AQ139" t="str">
        <f t="shared" si="124"/>
        <v>-</v>
      </c>
      <c r="AR139" t="str">
        <f t="shared" si="124"/>
        <v>-</v>
      </c>
      <c r="AS139" t="str">
        <f t="shared" si="124"/>
        <v>-</v>
      </c>
      <c r="AT139" t="str">
        <f t="shared" si="124"/>
        <v>-</v>
      </c>
      <c r="AU139" t="str">
        <f t="shared" si="124"/>
        <v>-</v>
      </c>
      <c r="AV139" t="str">
        <f t="shared" si="124"/>
        <v>-</v>
      </c>
      <c r="AW139" t="str">
        <f t="shared" si="124"/>
        <v>-</v>
      </c>
      <c r="AY139" s="32" t="s">
        <v>29</v>
      </c>
      <c r="AZ139" t="str">
        <f aca="true" t="shared" si="125" ref="AZ139:BK139">IF(M139=2,M141,"-")</f>
        <v>-</v>
      </c>
      <c r="BA139" t="str">
        <f t="shared" si="125"/>
        <v>-</v>
      </c>
      <c r="BB139" t="str">
        <f t="shared" si="125"/>
        <v>-</v>
      </c>
      <c r="BC139" t="str">
        <f t="shared" si="125"/>
        <v>-</v>
      </c>
      <c r="BD139" t="str">
        <f t="shared" si="125"/>
        <v>-</v>
      </c>
      <c r="BE139" t="str">
        <f t="shared" si="125"/>
        <v>-</v>
      </c>
      <c r="BF139" t="str">
        <f t="shared" si="125"/>
        <v>-</v>
      </c>
      <c r="BG139" t="str">
        <f t="shared" si="125"/>
        <v>-</v>
      </c>
      <c r="BH139" t="str">
        <f t="shared" si="125"/>
        <v>-</v>
      </c>
      <c r="BI139" t="str">
        <f t="shared" si="125"/>
        <v>-</v>
      </c>
      <c r="BJ139" t="str">
        <f t="shared" si="125"/>
        <v>-</v>
      </c>
      <c r="BK139" t="str">
        <f t="shared" si="125"/>
        <v>-</v>
      </c>
    </row>
    <row r="140" spans="2:63" ht="13.5">
      <c r="B140" s="50"/>
      <c r="C140" s="29" t="s">
        <v>18</v>
      </c>
      <c r="D140" s="18">
        <f>IF(ISERROR(SUMIF(M141:X141,1,M143:X143)/D138),0,SUMIF(M141:X141,1,M143:X143)/D138)</f>
        <v>0</v>
      </c>
      <c r="E140" s="18">
        <f>IF(ISERROR(SUMIF(M141:X141,2,M143:X143)/E138),0,SUMIF(M141:X141,2,M143:X143)/E138)</f>
        <v>0</v>
      </c>
      <c r="F140" s="18">
        <f>IF(ISERROR(SUMIF(M141:X141,3,M143:X143)/F138),0,SUMIF(M141:X141,3,M143:X143)/F138)</f>
        <v>0</v>
      </c>
      <c r="G140" s="18">
        <f>IF(ISERROR(SUMIF(M141:X141,4,M143:X143)/G138),0,SUMIF(M141:X141,4,M143:X143)/G138)</f>
        <v>1</v>
      </c>
      <c r="H140" s="18">
        <f>IF(ISERROR(SUMIF(M141:X141,5,M143:X143)/H138),0,SUMIF(M141:X141,5,M143:X143)/H138)</f>
        <v>0</v>
      </c>
      <c r="I140" s="18">
        <f>IF(ISERROR(SUMIF(M141:X141,6,M143:X143)/I138),0,SUMIF(M141:X141,6,M143:X143)/I138)</f>
        <v>2.4285714285714284</v>
      </c>
      <c r="J140" s="16">
        <f>IF(ISERROR(SUM(M143:X143)/J138),0,SUM(M143:X143)/J138)</f>
        <v>2.25</v>
      </c>
      <c r="K140" s="52"/>
      <c r="L140" s="20" t="s">
        <v>7</v>
      </c>
      <c r="M140" s="22">
        <v>5</v>
      </c>
      <c r="N140" s="23">
        <v>6</v>
      </c>
      <c r="O140" s="22">
        <v>5</v>
      </c>
      <c r="P140" s="23"/>
      <c r="Q140" s="22">
        <v>5</v>
      </c>
      <c r="R140" s="23"/>
      <c r="S140" s="22">
        <v>4</v>
      </c>
      <c r="T140" s="23">
        <v>6</v>
      </c>
      <c r="U140" s="22">
        <v>5</v>
      </c>
      <c r="V140" s="23"/>
      <c r="W140" s="22">
        <v>3</v>
      </c>
      <c r="X140" s="23"/>
      <c r="Y140" s="53"/>
      <c r="AG140" s="31">
        <f>COUNTIF(M140:X140,3)</f>
        <v>1</v>
      </c>
      <c r="AI140" t="s">
        <v>23</v>
      </c>
      <c r="AJ140">
        <f>SUMIF(M141:X141,3,M142:X142)</f>
        <v>0</v>
      </c>
      <c r="AK140">
        <f>SUMIF(M141:X141,3,M143:X143)</f>
        <v>0</v>
      </c>
      <c r="AL140" t="str">
        <f aca="true" t="shared" si="126" ref="AL140:AW140">IF(M141=3,M140,"-")</f>
        <v>-</v>
      </c>
      <c r="AM140" t="str">
        <f t="shared" si="126"/>
        <v>-</v>
      </c>
      <c r="AN140" t="str">
        <f t="shared" si="126"/>
        <v>-</v>
      </c>
      <c r="AO140" t="str">
        <f t="shared" si="126"/>
        <v>-</v>
      </c>
      <c r="AP140" t="str">
        <f t="shared" si="126"/>
        <v>-</v>
      </c>
      <c r="AQ140" t="str">
        <f t="shared" si="126"/>
        <v>-</v>
      </c>
      <c r="AR140" t="str">
        <f t="shared" si="126"/>
        <v>-</v>
      </c>
      <c r="AS140" t="str">
        <f t="shared" si="126"/>
        <v>-</v>
      </c>
      <c r="AT140" t="str">
        <f t="shared" si="126"/>
        <v>-</v>
      </c>
      <c r="AU140" t="str">
        <f t="shared" si="126"/>
        <v>-</v>
      </c>
      <c r="AV140" t="str">
        <f t="shared" si="126"/>
        <v>-</v>
      </c>
      <c r="AW140" t="str">
        <f t="shared" si="126"/>
        <v>-</v>
      </c>
      <c r="AY140" s="33" t="s">
        <v>30</v>
      </c>
      <c r="AZ140">
        <f aca="true" t="shared" si="127" ref="AZ140:BK140">IF(M139=3,M141,"-")</f>
        <v>6</v>
      </c>
      <c r="BA140" t="str">
        <f t="shared" si="127"/>
        <v>-</v>
      </c>
      <c r="BB140" t="str">
        <f t="shared" si="127"/>
        <v>-</v>
      </c>
      <c r="BC140" t="str">
        <f t="shared" si="127"/>
        <v>-</v>
      </c>
      <c r="BD140" t="str">
        <f t="shared" si="127"/>
        <v>-</v>
      </c>
      <c r="BE140" t="str">
        <f t="shared" si="127"/>
        <v>-</v>
      </c>
      <c r="BF140" t="str">
        <f t="shared" si="127"/>
        <v>-</v>
      </c>
      <c r="BG140" t="str">
        <f t="shared" si="127"/>
        <v>-</v>
      </c>
      <c r="BH140" t="str">
        <f t="shared" si="127"/>
        <v>-</v>
      </c>
      <c r="BI140" t="str">
        <f t="shared" si="127"/>
        <v>-</v>
      </c>
      <c r="BJ140" t="str">
        <f t="shared" si="127"/>
        <v>-</v>
      </c>
      <c r="BK140" t="str">
        <f t="shared" si="127"/>
        <v>-</v>
      </c>
    </row>
    <row r="141" spans="2:63" ht="13.5">
      <c r="B141" s="50"/>
      <c r="C141" s="29" t="s">
        <v>19</v>
      </c>
      <c r="D141" s="3">
        <f>COUNTIF(AL138:AW138,1)</f>
        <v>0</v>
      </c>
      <c r="E141" s="3">
        <f>COUNTIF(AL139:AW139,1)</f>
        <v>0</v>
      </c>
      <c r="F141" s="3">
        <f>COUNTIF(AL140:AW140,1)</f>
        <v>0</v>
      </c>
      <c r="G141" s="3">
        <f>COUNTIF(AL141:AW141,1)</f>
        <v>0</v>
      </c>
      <c r="H141" s="3">
        <f>COUNTIF(AL142:AW142,1)</f>
        <v>0</v>
      </c>
      <c r="I141" s="3">
        <f>COUNTIF(AL143:AW143,1)</f>
        <v>0</v>
      </c>
      <c r="J141" s="13">
        <f>COUNTIF(M140:X140,1)</f>
        <v>0</v>
      </c>
      <c r="K141" s="52"/>
      <c r="L141" s="20" t="s">
        <v>9</v>
      </c>
      <c r="M141" s="22">
        <v>6</v>
      </c>
      <c r="N141" s="23">
        <v>6</v>
      </c>
      <c r="O141" s="22">
        <v>6</v>
      </c>
      <c r="P141" s="23"/>
      <c r="Q141" s="22">
        <v>6</v>
      </c>
      <c r="R141" s="23"/>
      <c r="S141" s="22">
        <v>6</v>
      </c>
      <c r="T141" s="23">
        <v>6</v>
      </c>
      <c r="U141" s="22">
        <v>6</v>
      </c>
      <c r="V141" s="23"/>
      <c r="W141" s="22">
        <v>4</v>
      </c>
      <c r="X141" s="23"/>
      <c r="Y141" s="53"/>
      <c r="AG141" s="31">
        <f>COUNTIF(M140:X140,4)</f>
        <v>1</v>
      </c>
      <c r="AI141" t="s">
        <v>24</v>
      </c>
      <c r="AJ141">
        <f>SUMIF(M141:X141,4,M142:X142)</f>
        <v>0.07</v>
      </c>
      <c r="AK141">
        <f>SUMIF(M141:X141,4,M143:X143)</f>
        <v>1</v>
      </c>
      <c r="AL141" t="str">
        <f aca="true" t="shared" si="128" ref="AL141:AW141">IF(M141=4,M140,"-")</f>
        <v>-</v>
      </c>
      <c r="AM141" t="str">
        <f t="shared" si="128"/>
        <v>-</v>
      </c>
      <c r="AN141" t="str">
        <f t="shared" si="128"/>
        <v>-</v>
      </c>
      <c r="AO141" t="str">
        <f t="shared" si="128"/>
        <v>-</v>
      </c>
      <c r="AP141" t="str">
        <f t="shared" si="128"/>
        <v>-</v>
      </c>
      <c r="AQ141" t="str">
        <f t="shared" si="128"/>
        <v>-</v>
      </c>
      <c r="AR141" t="str">
        <f t="shared" si="128"/>
        <v>-</v>
      </c>
      <c r="AS141" t="str">
        <f t="shared" si="128"/>
        <v>-</v>
      </c>
      <c r="AT141" t="str">
        <f t="shared" si="128"/>
        <v>-</v>
      </c>
      <c r="AU141" t="str">
        <f t="shared" si="128"/>
        <v>-</v>
      </c>
      <c r="AV141">
        <f t="shared" si="128"/>
        <v>3</v>
      </c>
      <c r="AW141" t="str">
        <f t="shared" si="128"/>
        <v>-</v>
      </c>
      <c r="AY141" s="34" t="s">
        <v>31</v>
      </c>
      <c r="AZ141" t="str">
        <f aca="true" t="shared" si="129" ref="AZ141:BK141">IF(M139=4,M141,"-")</f>
        <v>-</v>
      </c>
      <c r="BA141">
        <f t="shared" si="129"/>
        <v>6</v>
      </c>
      <c r="BB141" t="str">
        <f t="shared" si="129"/>
        <v>-</v>
      </c>
      <c r="BC141" t="str">
        <f t="shared" si="129"/>
        <v>-</v>
      </c>
      <c r="BD141">
        <f t="shared" si="129"/>
        <v>6</v>
      </c>
      <c r="BE141" t="str">
        <f t="shared" si="129"/>
        <v>-</v>
      </c>
      <c r="BF141" t="str">
        <f t="shared" si="129"/>
        <v>-</v>
      </c>
      <c r="BG141" t="str">
        <f t="shared" si="129"/>
        <v>-</v>
      </c>
      <c r="BH141" t="str">
        <f t="shared" si="129"/>
        <v>-</v>
      </c>
      <c r="BI141" t="str">
        <f t="shared" si="129"/>
        <v>-</v>
      </c>
      <c r="BJ141" t="str">
        <f t="shared" si="129"/>
        <v>-</v>
      </c>
      <c r="BK141" t="str">
        <f t="shared" si="129"/>
        <v>-</v>
      </c>
    </row>
    <row r="142" spans="2:63" ht="13.5">
      <c r="B142" s="50"/>
      <c r="C142" s="29" t="s">
        <v>20</v>
      </c>
      <c r="D142" s="3">
        <f>COUNTIF(AL138:AW138,2)</f>
        <v>0</v>
      </c>
      <c r="E142" s="3">
        <f>COUNTIF(AL139:AW139,2)</f>
        <v>0</v>
      </c>
      <c r="F142" s="3">
        <f>COUNTIF(AL140:AW140,2)</f>
        <v>0</v>
      </c>
      <c r="G142" s="3">
        <f>COUNTIF(AL141:AW141,2)</f>
        <v>0</v>
      </c>
      <c r="H142" s="3">
        <f>COUNTIF(AL142:AW142,2)</f>
        <v>0</v>
      </c>
      <c r="I142" s="3">
        <f>COUNTIF(AL143:AW143,2)</f>
        <v>0</v>
      </c>
      <c r="J142" s="13">
        <f>COUNTIF(M140:X140,2)</f>
        <v>0</v>
      </c>
      <c r="K142" s="52"/>
      <c r="L142" s="20" t="s">
        <v>6</v>
      </c>
      <c r="M142" s="24">
        <v>0.3</v>
      </c>
      <c r="N142" s="25">
        <v>0.2</v>
      </c>
      <c r="O142" s="24">
        <v>0.38</v>
      </c>
      <c r="P142" s="25"/>
      <c r="Q142" s="24">
        <v>0.25</v>
      </c>
      <c r="R142" s="25"/>
      <c r="S142" s="24">
        <v>0.15</v>
      </c>
      <c r="T142" s="25">
        <v>0.15</v>
      </c>
      <c r="U142" s="24">
        <v>0.21</v>
      </c>
      <c r="V142" s="25"/>
      <c r="W142" s="24">
        <v>0.07</v>
      </c>
      <c r="X142" s="25"/>
      <c r="Y142" s="53"/>
      <c r="AG142" s="31">
        <f>COUNTIF(M140:X140,5)</f>
        <v>4</v>
      </c>
      <c r="AI142" t="s">
        <v>25</v>
      </c>
      <c r="AJ142">
        <f>SUMIF(M141:X141,5,M142:X142)</f>
        <v>0</v>
      </c>
      <c r="AK142">
        <f>SUMIF(M141:X141,5,M143:X143)</f>
        <v>0</v>
      </c>
      <c r="AL142" t="str">
        <f aca="true" t="shared" si="130" ref="AL142:AW142">IF(M141=5,M140,"-")</f>
        <v>-</v>
      </c>
      <c r="AM142" t="str">
        <f t="shared" si="130"/>
        <v>-</v>
      </c>
      <c r="AN142" t="str">
        <f t="shared" si="130"/>
        <v>-</v>
      </c>
      <c r="AO142" t="str">
        <f t="shared" si="130"/>
        <v>-</v>
      </c>
      <c r="AP142" t="str">
        <f t="shared" si="130"/>
        <v>-</v>
      </c>
      <c r="AQ142" t="str">
        <f t="shared" si="130"/>
        <v>-</v>
      </c>
      <c r="AR142" t="str">
        <f t="shared" si="130"/>
        <v>-</v>
      </c>
      <c r="AS142" t="str">
        <f t="shared" si="130"/>
        <v>-</v>
      </c>
      <c r="AT142" t="str">
        <f t="shared" si="130"/>
        <v>-</v>
      </c>
      <c r="AU142" t="str">
        <f t="shared" si="130"/>
        <v>-</v>
      </c>
      <c r="AV142" t="str">
        <f t="shared" si="130"/>
        <v>-</v>
      </c>
      <c r="AW142" t="str">
        <f t="shared" si="130"/>
        <v>-</v>
      </c>
      <c r="AY142" s="35" t="s">
        <v>32</v>
      </c>
      <c r="AZ142" t="str">
        <f aca="true" t="shared" si="131" ref="AZ142:BK142">IF(M139=5,M141,"-")</f>
        <v>-</v>
      </c>
      <c r="BA142" t="str">
        <f t="shared" si="131"/>
        <v>-</v>
      </c>
      <c r="BB142" t="str">
        <f t="shared" si="131"/>
        <v>-</v>
      </c>
      <c r="BC142" t="str">
        <f t="shared" si="131"/>
        <v>-</v>
      </c>
      <c r="BD142" t="str">
        <f t="shared" si="131"/>
        <v>-</v>
      </c>
      <c r="BE142" t="str">
        <f t="shared" si="131"/>
        <v>-</v>
      </c>
      <c r="BF142">
        <f t="shared" si="131"/>
        <v>6</v>
      </c>
      <c r="BG142" t="str">
        <f t="shared" si="131"/>
        <v>-</v>
      </c>
      <c r="BH142">
        <f t="shared" si="131"/>
        <v>6</v>
      </c>
      <c r="BI142" t="str">
        <f t="shared" si="131"/>
        <v>-</v>
      </c>
      <c r="BJ142" t="str">
        <f t="shared" si="131"/>
        <v>-</v>
      </c>
      <c r="BK142" t="str">
        <f t="shared" si="131"/>
        <v>-</v>
      </c>
    </row>
    <row r="143" spans="2:63" ht="14.25" thickBot="1">
      <c r="B143" s="50"/>
      <c r="C143" s="30" t="s">
        <v>27</v>
      </c>
      <c r="D143" s="15">
        <f aca="true" t="shared" si="132" ref="D143:J143">IF(ISERROR(SUM(D141:D142)/D138),0,SUM(D141:D142)/D138)*100</f>
        <v>0</v>
      </c>
      <c r="E143" s="15">
        <f t="shared" si="132"/>
        <v>0</v>
      </c>
      <c r="F143" s="15">
        <f t="shared" si="132"/>
        <v>0</v>
      </c>
      <c r="G143" s="15">
        <f t="shared" si="132"/>
        <v>0</v>
      </c>
      <c r="H143" s="15">
        <f t="shared" si="132"/>
        <v>0</v>
      </c>
      <c r="I143" s="15">
        <f t="shared" si="132"/>
        <v>0</v>
      </c>
      <c r="J143" s="17">
        <f t="shared" si="132"/>
        <v>0</v>
      </c>
      <c r="K143" s="52"/>
      <c r="L143" s="21" t="s">
        <v>8</v>
      </c>
      <c r="M143" s="26">
        <v>4</v>
      </c>
      <c r="N143" s="27">
        <v>2</v>
      </c>
      <c r="O143" s="26">
        <v>4</v>
      </c>
      <c r="P143" s="27"/>
      <c r="Q143" s="26">
        <v>3</v>
      </c>
      <c r="R143" s="27"/>
      <c r="S143" s="26">
        <v>1</v>
      </c>
      <c r="T143" s="27">
        <v>2</v>
      </c>
      <c r="U143" s="26">
        <v>1</v>
      </c>
      <c r="V143" s="27"/>
      <c r="W143" s="26">
        <v>1</v>
      </c>
      <c r="X143" s="27"/>
      <c r="Y143" s="53"/>
      <c r="AG143" s="31">
        <f>COUNTIF(M140:X140,6)</f>
        <v>2</v>
      </c>
      <c r="AI143" t="s">
        <v>26</v>
      </c>
      <c r="AJ143">
        <f>SUMIF(M141:X141,6,M142:X142)</f>
        <v>1.6399999999999997</v>
      </c>
      <c r="AK143">
        <f>SUMIF(M141:X141,6,M143:X143)</f>
        <v>17</v>
      </c>
      <c r="AL143">
        <f aca="true" t="shared" si="133" ref="AL143:AW143">IF(M141=6,M140,"-")</f>
        <v>5</v>
      </c>
      <c r="AM143">
        <f t="shared" si="133"/>
        <v>6</v>
      </c>
      <c r="AN143">
        <f t="shared" si="133"/>
        <v>5</v>
      </c>
      <c r="AO143" t="str">
        <f t="shared" si="133"/>
        <v>-</v>
      </c>
      <c r="AP143">
        <f t="shared" si="133"/>
        <v>5</v>
      </c>
      <c r="AQ143" t="str">
        <f t="shared" si="133"/>
        <v>-</v>
      </c>
      <c r="AR143">
        <f t="shared" si="133"/>
        <v>4</v>
      </c>
      <c r="AS143">
        <f t="shared" si="133"/>
        <v>6</v>
      </c>
      <c r="AT143">
        <f t="shared" si="133"/>
        <v>5</v>
      </c>
      <c r="AU143" t="str">
        <f t="shared" si="133"/>
        <v>-</v>
      </c>
      <c r="AV143" t="str">
        <f t="shared" si="133"/>
        <v>-</v>
      </c>
      <c r="AW143" t="str">
        <f t="shared" si="133"/>
        <v>-</v>
      </c>
      <c r="AY143" s="36" t="s">
        <v>33</v>
      </c>
      <c r="AZ143" t="str">
        <f aca="true" t="shared" si="134" ref="AZ143:BK143">IF(M139=6,M141,"-")</f>
        <v>-</v>
      </c>
      <c r="BA143" t="str">
        <f t="shared" si="134"/>
        <v>-</v>
      </c>
      <c r="BB143">
        <f t="shared" si="134"/>
        <v>6</v>
      </c>
      <c r="BC143" t="str">
        <f t="shared" si="134"/>
        <v>-</v>
      </c>
      <c r="BD143" t="str">
        <f t="shared" si="134"/>
        <v>-</v>
      </c>
      <c r="BE143" t="str">
        <f t="shared" si="134"/>
        <v>-</v>
      </c>
      <c r="BF143" t="str">
        <f t="shared" si="134"/>
        <v>-</v>
      </c>
      <c r="BG143" t="str">
        <f t="shared" si="134"/>
        <v>-</v>
      </c>
      <c r="BH143" t="str">
        <f t="shared" si="134"/>
        <v>-</v>
      </c>
      <c r="BI143" t="str">
        <f t="shared" si="134"/>
        <v>-</v>
      </c>
      <c r="BJ143" t="str">
        <f t="shared" si="134"/>
        <v>-</v>
      </c>
      <c r="BK143" t="str">
        <f t="shared" si="134"/>
        <v>-</v>
      </c>
    </row>
    <row r="144" spans="2:25" ht="14.25" thickBot="1">
      <c r="B144" s="54"/>
      <c r="C144" s="55"/>
      <c r="D144" s="56"/>
      <c r="E144" s="56"/>
      <c r="F144" s="56"/>
      <c r="G144" s="56"/>
      <c r="H144" s="56"/>
      <c r="I144" s="56"/>
      <c r="J144" s="56"/>
      <c r="K144" s="56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7"/>
    </row>
    <row r="145" ht="14.25" thickBot="1"/>
    <row r="146" spans="2:25" ht="13.5"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9"/>
    </row>
    <row r="147" spans="2:25" ht="14.25" thickBot="1">
      <c r="B147" s="50">
        <v>7</v>
      </c>
      <c r="C147" s="144" t="s">
        <v>86</v>
      </c>
      <c r="D147" s="144"/>
      <c r="E147" s="144"/>
      <c r="F147" s="145" t="s">
        <v>94</v>
      </c>
      <c r="G147" s="143"/>
      <c r="H147" s="143"/>
      <c r="I147" s="143"/>
      <c r="J147" s="52"/>
      <c r="K147" s="5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53"/>
    </row>
    <row r="148" spans="2:25" ht="14.25" thickBot="1">
      <c r="B148" s="50"/>
      <c r="C148" s="142" t="s">
        <v>87</v>
      </c>
      <c r="D148" s="142"/>
      <c r="E148" s="142"/>
      <c r="F148" s="143"/>
      <c r="G148" s="143"/>
      <c r="H148" s="143"/>
      <c r="I148" s="143"/>
      <c r="J148" s="52"/>
      <c r="K148" s="52"/>
      <c r="L148" s="4"/>
      <c r="M148" s="5" t="s">
        <v>34</v>
      </c>
      <c r="N148" s="5" t="s">
        <v>35</v>
      </c>
      <c r="O148" s="5" t="s">
        <v>36</v>
      </c>
      <c r="P148" s="5" t="s">
        <v>37</v>
      </c>
      <c r="Q148" s="5" t="s">
        <v>38</v>
      </c>
      <c r="R148" s="11" t="s">
        <v>39</v>
      </c>
      <c r="S148" s="1"/>
      <c r="T148" s="1"/>
      <c r="U148" s="1"/>
      <c r="V148" s="1"/>
      <c r="W148" s="1"/>
      <c r="X148" s="1"/>
      <c r="Y148" s="53"/>
    </row>
    <row r="149" spans="2:25" ht="13.5">
      <c r="B149" s="50"/>
      <c r="C149" s="1"/>
      <c r="D149" s="52"/>
      <c r="E149" s="52"/>
      <c r="F149" s="52"/>
      <c r="G149" s="52"/>
      <c r="H149" s="52"/>
      <c r="I149" s="52"/>
      <c r="J149" s="52"/>
      <c r="K149" s="52"/>
      <c r="L149" s="12" t="s">
        <v>28</v>
      </c>
      <c r="M149" s="37">
        <f aca="true" t="shared" si="135" ref="M149:M154">COUNTIF(AZ157:BK157,1)</f>
        <v>0</v>
      </c>
      <c r="N149" s="37">
        <f aca="true" t="shared" si="136" ref="N149:N154">COUNTIF(AZ157:BK157,2)</f>
        <v>0</v>
      </c>
      <c r="O149" s="37">
        <f aca="true" t="shared" si="137" ref="O149:O154">COUNTIF(AZ157:BK157,3)</f>
        <v>0</v>
      </c>
      <c r="P149" s="37">
        <f aca="true" t="shared" si="138" ref="P149:P154">COUNTIF(AZ157:BK157,4)</f>
        <v>0</v>
      </c>
      <c r="Q149" s="37">
        <f aca="true" t="shared" si="139" ref="Q149:Q154">COUNTIF(AZ157:BK157,5)</f>
        <v>0</v>
      </c>
      <c r="R149" s="38">
        <f aca="true" t="shared" si="140" ref="R149:R154">COUNTIF(AZ157:BK157,6)</f>
        <v>2</v>
      </c>
      <c r="S149" s="1"/>
      <c r="T149" s="117" t="s">
        <v>43</v>
      </c>
      <c r="U149" s="118"/>
      <c r="V149" s="119" t="s">
        <v>48</v>
      </c>
      <c r="W149" s="120"/>
      <c r="X149" s="1"/>
      <c r="Y149" s="53"/>
    </row>
    <row r="150" spans="2:25" ht="14.25" thickBot="1">
      <c r="B150" s="50"/>
      <c r="C150" s="1"/>
      <c r="D150" s="52"/>
      <c r="E150" s="52"/>
      <c r="F150" s="52"/>
      <c r="G150" s="52"/>
      <c r="H150" s="52"/>
      <c r="I150" s="52"/>
      <c r="J150" s="52"/>
      <c r="K150" s="52"/>
      <c r="L150" s="39" t="s">
        <v>29</v>
      </c>
      <c r="M150" s="37">
        <f t="shared" si="135"/>
        <v>0</v>
      </c>
      <c r="N150" s="37">
        <f t="shared" si="136"/>
        <v>0</v>
      </c>
      <c r="O150" s="37">
        <f t="shared" si="137"/>
        <v>0</v>
      </c>
      <c r="P150" s="37">
        <f t="shared" si="138"/>
        <v>0</v>
      </c>
      <c r="Q150" s="37">
        <f t="shared" si="139"/>
        <v>0</v>
      </c>
      <c r="R150" s="38">
        <f t="shared" si="140"/>
        <v>1</v>
      </c>
      <c r="S150" s="1"/>
      <c r="T150" s="121" t="s">
        <v>44</v>
      </c>
      <c r="U150" s="122"/>
      <c r="V150" s="111" t="s">
        <v>46</v>
      </c>
      <c r="W150" s="112"/>
      <c r="X150" s="1"/>
      <c r="Y150" s="53"/>
    </row>
    <row r="151" spans="2:25" ht="14.25" customHeight="1" thickBot="1">
      <c r="B151" s="50"/>
      <c r="C151" s="113" t="s">
        <v>40</v>
      </c>
      <c r="D151" s="123"/>
      <c r="E151" s="138">
        <f>(COUNTIF(M159:X159,1)*10)+(COUNTIF(M159:X159,2)*8)+(COUNTIF(M159:X159,3)*6)+(COUNTIF(M159:X159,4)*4)+(COUNTIF(M159:X159,5)*2)+(COUNTIF(M159:X159,6)*1)+(W152*J157)</f>
        <v>32</v>
      </c>
      <c r="F151" s="139"/>
      <c r="G151" s="52"/>
      <c r="H151" s="52"/>
      <c r="I151" s="52"/>
      <c r="J151" s="52"/>
      <c r="K151" s="52"/>
      <c r="L151" s="40" t="s">
        <v>30</v>
      </c>
      <c r="M151" s="37">
        <f t="shared" si="135"/>
        <v>0</v>
      </c>
      <c r="N151" s="37">
        <f t="shared" si="136"/>
        <v>0</v>
      </c>
      <c r="O151" s="37">
        <f t="shared" si="137"/>
        <v>0</v>
      </c>
      <c r="P151" s="37">
        <f t="shared" si="138"/>
        <v>0</v>
      </c>
      <c r="Q151" s="37">
        <f t="shared" si="139"/>
        <v>0</v>
      </c>
      <c r="R151" s="38">
        <f t="shared" si="140"/>
        <v>1</v>
      </c>
      <c r="S151" s="1"/>
      <c r="T151" s="126" t="s">
        <v>45</v>
      </c>
      <c r="U151" s="127"/>
      <c r="V151" s="128" t="s">
        <v>47</v>
      </c>
      <c r="W151" s="129"/>
      <c r="X151" s="1"/>
      <c r="Y151" s="53"/>
    </row>
    <row r="152" spans="2:25" ht="14.25" customHeight="1" thickBot="1">
      <c r="B152" s="50"/>
      <c r="C152" s="124"/>
      <c r="D152" s="125"/>
      <c r="E152" s="140"/>
      <c r="F152" s="141"/>
      <c r="G152" s="52"/>
      <c r="H152" s="52"/>
      <c r="I152" s="52"/>
      <c r="J152" s="52"/>
      <c r="K152" s="52"/>
      <c r="L152" s="41" t="s">
        <v>31</v>
      </c>
      <c r="M152" s="37">
        <f t="shared" si="135"/>
        <v>0</v>
      </c>
      <c r="N152" s="37">
        <f t="shared" si="136"/>
        <v>0</v>
      </c>
      <c r="O152" s="37">
        <f t="shared" si="137"/>
        <v>0</v>
      </c>
      <c r="P152" s="37">
        <f t="shared" si="138"/>
        <v>0</v>
      </c>
      <c r="Q152" s="37">
        <f t="shared" si="139"/>
        <v>0</v>
      </c>
      <c r="R152" s="38">
        <f t="shared" si="140"/>
        <v>1</v>
      </c>
      <c r="S152" s="1"/>
      <c r="T152" s="130" t="s">
        <v>49</v>
      </c>
      <c r="U152" s="131"/>
      <c r="V152" s="132"/>
      <c r="W152" s="136">
        <v>0</v>
      </c>
      <c r="X152" s="1"/>
      <c r="Y152" s="53"/>
    </row>
    <row r="153" spans="2:25" ht="14.25" customHeight="1" thickBot="1">
      <c r="B153" s="50"/>
      <c r="C153" s="113" t="s">
        <v>41</v>
      </c>
      <c r="D153" s="123"/>
      <c r="E153" s="138">
        <f>IF(ISERROR(E151/J157),0,E151/J157)</f>
        <v>3.5555555555555554</v>
      </c>
      <c r="F153" s="139"/>
      <c r="G153" s="52"/>
      <c r="H153" s="52"/>
      <c r="I153" s="52"/>
      <c r="J153" s="52"/>
      <c r="K153" s="52"/>
      <c r="L153" s="42" t="s">
        <v>32</v>
      </c>
      <c r="M153" s="37">
        <f t="shared" si="135"/>
        <v>0</v>
      </c>
      <c r="N153" s="37">
        <f t="shared" si="136"/>
        <v>0</v>
      </c>
      <c r="O153" s="37">
        <f t="shared" si="137"/>
        <v>0</v>
      </c>
      <c r="P153" s="37">
        <f t="shared" si="138"/>
        <v>0</v>
      </c>
      <c r="Q153" s="37">
        <f t="shared" si="139"/>
        <v>0</v>
      </c>
      <c r="R153" s="38">
        <f t="shared" si="140"/>
        <v>1</v>
      </c>
      <c r="S153" s="1"/>
      <c r="T153" s="133"/>
      <c r="U153" s="134"/>
      <c r="V153" s="135"/>
      <c r="W153" s="137"/>
      <c r="X153" s="1"/>
      <c r="Y153" s="53"/>
    </row>
    <row r="154" spans="2:25" ht="14.25" customHeight="1" thickBot="1">
      <c r="B154" s="50"/>
      <c r="C154" s="124"/>
      <c r="D154" s="125"/>
      <c r="E154" s="140"/>
      <c r="F154" s="141"/>
      <c r="G154" s="52"/>
      <c r="H154" s="52"/>
      <c r="I154" s="52"/>
      <c r="J154" s="52"/>
      <c r="K154" s="52"/>
      <c r="L154" s="43" t="s">
        <v>33</v>
      </c>
      <c r="M154" s="44">
        <f t="shared" si="135"/>
        <v>0</v>
      </c>
      <c r="N154" s="44">
        <f t="shared" si="136"/>
        <v>0</v>
      </c>
      <c r="O154" s="44">
        <f t="shared" si="137"/>
        <v>0</v>
      </c>
      <c r="P154" s="44">
        <f t="shared" si="138"/>
        <v>0</v>
      </c>
      <c r="Q154" s="44">
        <f t="shared" si="139"/>
        <v>1</v>
      </c>
      <c r="R154" s="45">
        <f t="shared" si="140"/>
        <v>2</v>
      </c>
      <c r="S154" s="1"/>
      <c r="T154" s="1"/>
      <c r="U154" s="1"/>
      <c r="V154" s="1"/>
      <c r="W154" s="1"/>
      <c r="X154" s="1"/>
      <c r="Y154" s="53"/>
    </row>
    <row r="155" spans="2:25" ht="14.25" thickBot="1">
      <c r="B155" s="50"/>
      <c r="C155" s="1"/>
      <c r="D155" s="52"/>
      <c r="E155" s="52"/>
      <c r="F155" s="52"/>
      <c r="G155" s="52"/>
      <c r="H155" s="52"/>
      <c r="I155" s="52"/>
      <c r="J155" s="52"/>
      <c r="K155" s="5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53"/>
    </row>
    <row r="156" spans="2:49" ht="14.25" thickBot="1">
      <c r="B156" s="50"/>
      <c r="C156" s="28"/>
      <c r="D156" s="5" t="s">
        <v>16</v>
      </c>
      <c r="E156" s="6" t="s">
        <v>0</v>
      </c>
      <c r="F156" s="7" t="s">
        <v>1</v>
      </c>
      <c r="G156" s="8" t="s">
        <v>2</v>
      </c>
      <c r="H156" s="9" t="s">
        <v>3</v>
      </c>
      <c r="I156" s="10" t="s">
        <v>4</v>
      </c>
      <c r="J156" s="11"/>
      <c r="K156" s="52"/>
      <c r="L156" s="19"/>
      <c r="M156" s="115" t="s">
        <v>10</v>
      </c>
      <c r="N156" s="116"/>
      <c r="O156" s="115" t="s">
        <v>11</v>
      </c>
      <c r="P156" s="116"/>
      <c r="Q156" s="115" t="s">
        <v>12</v>
      </c>
      <c r="R156" s="116"/>
      <c r="S156" s="115" t="s">
        <v>13</v>
      </c>
      <c r="T156" s="116"/>
      <c r="U156" s="115" t="s">
        <v>14</v>
      </c>
      <c r="V156" s="116"/>
      <c r="W156" s="115" t="s">
        <v>15</v>
      </c>
      <c r="X156" s="116"/>
      <c r="Y156" s="53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2:63" ht="13.5">
      <c r="B157" s="50"/>
      <c r="C157" s="29" t="s">
        <v>17</v>
      </c>
      <c r="D157" s="3">
        <f>COUNTIF(M160:X160,1)</f>
        <v>0</v>
      </c>
      <c r="E157" s="3">
        <f>COUNTIF(M160:X160,2)</f>
        <v>0</v>
      </c>
      <c r="F157" s="3">
        <f>COUNTIF(M160:X160,3)</f>
        <v>0</v>
      </c>
      <c r="G157" s="3">
        <f>COUNTIF(M160:X160,4)</f>
        <v>0</v>
      </c>
      <c r="H157" s="3">
        <f>COUNTIF(M160:X160,5)</f>
        <v>1</v>
      </c>
      <c r="I157" s="3">
        <f>COUNTIF(M160:X160,6)</f>
        <v>8</v>
      </c>
      <c r="J157" s="13">
        <f>SUM(D157:I157)</f>
        <v>9</v>
      </c>
      <c r="K157" s="52"/>
      <c r="L157" s="20"/>
      <c r="M157" s="61" t="s">
        <v>88</v>
      </c>
      <c r="N157" s="62"/>
      <c r="O157" s="61" t="s">
        <v>89</v>
      </c>
      <c r="P157" s="62" t="s">
        <v>90</v>
      </c>
      <c r="Q157" s="61" t="s">
        <v>88</v>
      </c>
      <c r="R157" s="62"/>
      <c r="S157" s="61" t="s">
        <v>89</v>
      </c>
      <c r="T157" s="62" t="s">
        <v>91</v>
      </c>
      <c r="U157" s="61" t="s">
        <v>89</v>
      </c>
      <c r="V157" s="62"/>
      <c r="W157" s="61" t="s">
        <v>92</v>
      </c>
      <c r="X157" s="62" t="s">
        <v>93</v>
      </c>
      <c r="Y157" s="53"/>
      <c r="AG157" s="31">
        <f>COUNTIF(M159:X159,1)</f>
        <v>1</v>
      </c>
      <c r="AI157" t="s">
        <v>21</v>
      </c>
      <c r="AJ157">
        <f>SUMIF(M160:X160,1,M161:X161)</f>
        <v>0</v>
      </c>
      <c r="AK157">
        <f>SUMIF(M160:X160,1,M162:X162)</f>
        <v>0</v>
      </c>
      <c r="AL157" t="str">
        <f aca="true" t="shared" si="141" ref="AL157:AW157">IF(M160=1,M159,"-")</f>
        <v>-</v>
      </c>
      <c r="AM157" t="str">
        <f t="shared" si="141"/>
        <v>-</v>
      </c>
      <c r="AN157" t="str">
        <f t="shared" si="141"/>
        <v>-</v>
      </c>
      <c r="AO157" t="str">
        <f t="shared" si="141"/>
        <v>-</v>
      </c>
      <c r="AP157" t="str">
        <f t="shared" si="141"/>
        <v>-</v>
      </c>
      <c r="AQ157" t="str">
        <f t="shared" si="141"/>
        <v>-</v>
      </c>
      <c r="AR157" t="str">
        <f t="shared" si="141"/>
        <v>-</v>
      </c>
      <c r="AS157" t="str">
        <f t="shared" si="141"/>
        <v>-</v>
      </c>
      <c r="AT157" t="str">
        <f t="shared" si="141"/>
        <v>-</v>
      </c>
      <c r="AU157" t="str">
        <f t="shared" si="141"/>
        <v>-</v>
      </c>
      <c r="AV157" t="str">
        <f t="shared" si="141"/>
        <v>-</v>
      </c>
      <c r="AW157" t="str">
        <f t="shared" si="141"/>
        <v>-</v>
      </c>
      <c r="AY157" t="s">
        <v>28</v>
      </c>
      <c r="AZ157" t="str">
        <f aca="true" t="shared" si="142" ref="AZ157:BK157">IF(M158=1,M160,"-")</f>
        <v>-</v>
      </c>
      <c r="BA157" t="str">
        <f t="shared" si="142"/>
        <v>-</v>
      </c>
      <c r="BB157">
        <f t="shared" si="142"/>
        <v>6</v>
      </c>
      <c r="BC157" t="str">
        <f t="shared" si="142"/>
        <v>-</v>
      </c>
      <c r="BD157" t="str">
        <f t="shared" si="142"/>
        <v>-</v>
      </c>
      <c r="BE157" t="str">
        <f t="shared" si="142"/>
        <v>-</v>
      </c>
      <c r="BF157" t="str">
        <f t="shared" si="142"/>
        <v>-</v>
      </c>
      <c r="BG157" t="str">
        <f t="shared" si="142"/>
        <v>-</v>
      </c>
      <c r="BH157">
        <f t="shared" si="142"/>
        <v>6</v>
      </c>
      <c r="BI157" t="str">
        <f t="shared" si="142"/>
        <v>-</v>
      </c>
      <c r="BJ157" t="str">
        <f t="shared" si="142"/>
        <v>-</v>
      </c>
      <c r="BK157" t="str">
        <f t="shared" si="142"/>
        <v>-</v>
      </c>
    </row>
    <row r="158" spans="2:63" ht="13.5">
      <c r="B158" s="50"/>
      <c r="C158" s="29" t="s">
        <v>6</v>
      </c>
      <c r="D158" s="18">
        <f>IF(ISERROR(SUMIF(M160:X160,1,M161:X161)/D157),0,SUMIF(M160:X160,1,M161:X161)/D157)</f>
        <v>0</v>
      </c>
      <c r="E158" s="18">
        <f>IF(ISERROR(SUMIF(M160:X160,2,M161:X161)/E157),0,SUMIF(M160:X160,2,M161:X161)/E157)</f>
        <v>0</v>
      </c>
      <c r="F158" s="18">
        <f>IF(ISERROR(SUMIF(M160:X160,3,M161:X161)/F157),0,SUMIF(M160:X160,3,M161:X161)/F157)</f>
        <v>0</v>
      </c>
      <c r="G158" s="18">
        <f>IF(ISERROR(SUMIF(M160:X160,4,M161:X161)/G157),0,SUMIF(M160:X160,4,M161:X161)/G157)</f>
        <v>0</v>
      </c>
      <c r="H158" s="18">
        <f>IF(ISERROR(SUMIF(M160:X160,5,M161:X161)/H157),0,SUMIF(M160:X160,5,M161:X161)/H157)</f>
        <v>0.04</v>
      </c>
      <c r="I158" s="18">
        <f>IF(ISERROR(SUMIF(M160:X160,6,M161:X161)/I157),0,SUMIF(M160:X160,6,M161:X161)/I157)</f>
        <v>0.21375</v>
      </c>
      <c r="J158" s="16">
        <f>IF(ISERROR(SUM(M161:X161)/J157),0,SUM(M161:X161)/J157)</f>
        <v>0.19444444444444445</v>
      </c>
      <c r="K158" s="52"/>
      <c r="L158" s="20" t="s">
        <v>5</v>
      </c>
      <c r="M158" s="22">
        <v>4</v>
      </c>
      <c r="N158" s="23"/>
      <c r="O158" s="22">
        <v>1</v>
      </c>
      <c r="P158" s="23">
        <v>5</v>
      </c>
      <c r="Q158" s="22">
        <v>6</v>
      </c>
      <c r="R158" s="23"/>
      <c r="S158" s="22">
        <v>2</v>
      </c>
      <c r="T158" s="23">
        <v>6</v>
      </c>
      <c r="U158" s="22">
        <v>1</v>
      </c>
      <c r="V158" s="23"/>
      <c r="W158" s="22">
        <v>3</v>
      </c>
      <c r="X158" s="23">
        <v>6</v>
      </c>
      <c r="Y158" s="53"/>
      <c r="AG158" s="31">
        <f>COUNTIF(M159:X159,2)</f>
        <v>1</v>
      </c>
      <c r="AI158" t="s">
        <v>22</v>
      </c>
      <c r="AJ158">
        <f>SUMIF(M160:X160,2,M161:X161)</f>
        <v>0</v>
      </c>
      <c r="AK158">
        <f>SUMIF(M160:X160,2,M162:X162)</f>
        <v>0</v>
      </c>
      <c r="AL158" t="str">
        <f aca="true" t="shared" si="143" ref="AL158:AW158">IF(M160=2,M159,"-")</f>
        <v>-</v>
      </c>
      <c r="AM158" t="str">
        <f t="shared" si="143"/>
        <v>-</v>
      </c>
      <c r="AN158" t="str">
        <f t="shared" si="143"/>
        <v>-</v>
      </c>
      <c r="AO158" t="str">
        <f t="shared" si="143"/>
        <v>-</v>
      </c>
      <c r="AP158" t="str">
        <f t="shared" si="143"/>
        <v>-</v>
      </c>
      <c r="AQ158" t="str">
        <f t="shared" si="143"/>
        <v>-</v>
      </c>
      <c r="AR158" t="str">
        <f t="shared" si="143"/>
        <v>-</v>
      </c>
      <c r="AS158" t="str">
        <f t="shared" si="143"/>
        <v>-</v>
      </c>
      <c r="AT158" t="str">
        <f t="shared" si="143"/>
        <v>-</v>
      </c>
      <c r="AU158" t="str">
        <f t="shared" si="143"/>
        <v>-</v>
      </c>
      <c r="AV158" t="str">
        <f t="shared" si="143"/>
        <v>-</v>
      </c>
      <c r="AW158" t="str">
        <f t="shared" si="143"/>
        <v>-</v>
      </c>
      <c r="AY158" s="32" t="s">
        <v>29</v>
      </c>
      <c r="AZ158" t="str">
        <f aca="true" t="shared" si="144" ref="AZ158:BK158">IF(M158=2,M160,"-")</f>
        <v>-</v>
      </c>
      <c r="BA158" t="str">
        <f t="shared" si="144"/>
        <v>-</v>
      </c>
      <c r="BB158" t="str">
        <f t="shared" si="144"/>
        <v>-</v>
      </c>
      <c r="BC158" t="str">
        <f t="shared" si="144"/>
        <v>-</v>
      </c>
      <c r="BD158" t="str">
        <f t="shared" si="144"/>
        <v>-</v>
      </c>
      <c r="BE158" t="str">
        <f t="shared" si="144"/>
        <v>-</v>
      </c>
      <c r="BF158">
        <f t="shared" si="144"/>
        <v>6</v>
      </c>
      <c r="BG158" t="str">
        <f t="shared" si="144"/>
        <v>-</v>
      </c>
      <c r="BH158" t="str">
        <f t="shared" si="144"/>
        <v>-</v>
      </c>
      <c r="BI158" t="str">
        <f t="shared" si="144"/>
        <v>-</v>
      </c>
      <c r="BJ158" t="str">
        <f t="shared" si="144"/>
        <v>-</v>
      </c>
      <c r="BK158" t="str">
        <f t="shared" si="144"/>
        <v>-</v>
      </c>
    </row>
    <row r="159" spans="2:63" ht="13.5">
      <c r="B159" s="50"/>
      <c r="C159" s="29" t="s">
        <v>18</v>
      </c>
      <c r="D159" s="18">
        <f>IF(ISERROR(SUMIF(M160:X160,1,M162:X162)/D157),0,SUMIF(M160:X160,1,M162:X162)/D157)</f>
        <v>0</v>
      </c>
      <c r="E159" s="18">
        <f>IF(ISERROR(SUMIF(M160:X160,2,M162:X162)/E157),0,SUMIF(M160:X160,2,M162:X162)/E157)</f>
        <v>0</v>
      </c>
      <c r="F159" s="18">
        <f>IF(ISERROR(SUMIF(M160:X160,3,M162:X162)/F157),0,SUMIF(M160:X160,3,M162:X162)/F157)</f>
        <v>0</v>
      </c>
      <c r="G159" s="18">
        <f>IF(ISERROR(SUMIF(M160:X160,4,M162:X162)/G157),0,SUMIF(M160:X160,4,M162:X162)/G157)</f>
        <v>0</v>
      </c>
      <c r="H159" s="18">
        <f>IF(ISERROR(SUMIF(M160:X160,5,M162:X162)/H157),0,SUMIF(M160:X160,5,M162:X162)/H157)</f>
        <v>2</v>
      </c>
      <c r="I159" s="18">
        <f>IF(ISERROR(SUMIF(M160:X160,6,M162:X162)/I157),0,SUMIF(M160:X160,6,M162:X162)/I157)</f>
        <v>2.875</v>
      </c>
      <c r="J159" s="16">
        <f>IF(ISERROR(SUM(M162:X162)/J157),0,SUM(M162:X162)/J157)</f>
        <v>2.7777777777777777</v>
      </c>
      <c r="K159" s="52"/>
      <c r="L159" s="20" t="s">
        <v>7</v>
      </c>
      <c r="M159" s="22">
        <v>6</v>
      </c>
      <c r="N159" s="23"/>
      <c r="O159" s="22">
        <v>2</v>
      </c>
      <c r="P159" s="23">
        <v>6</v>
      </c>
      <c r="Q159" s="22">
        <v>6</v>
      </c>
      <c r="R159" s="23"/>
      <c r="S159" s="22">
        <v>4</v>
      </c>
      <c r="T159" s="23">
        <v>5</v>
      </c>
      <c r="U159" s="22">
        <v>1</v>
      </c>
      <c r="V159" s="23"/>
      <c r="W159" s="22">
        <v>6</v>
      </c>
      <c r="X159" s="23">
        <v>4</v>
      </c>
      <c r="Y159" s="53"/>
      <c r="AG159" s="31">
        <f>COUNTIF(M159:X159,3)</f>
        <v>0</v>
      </c>
      <c r="AI159" t="s">
        <v>23</v>
      </c>
      <c r="AJ159">
        <f>SUMIF(M160:X160,3,M161:X161)</f>
        <v>0</v>
      </c>
      <c r="AK159">
        <f>SUMIF(M160:X160,3,M162:X162)</f>
        <v>0</v>
      </c>
      <c r="AL159" t="str">
        <f aca="true" t="shared" si="145" ref="AL159:AW159">IF(M160=3,M159,"-")</f>
        <v>-</v>
      </c>
      <c r="AM159" t="str">
        <f t="shared" si="145"/>
        <v>-</v>
      </c>
      <c r="AN159" t="str">
        <f t="shared" si="145"/>
        <v>-</v>
      </c>
      <c r="AO159" t="str">
        <f t="shared" si="145"/>
        <v>-</v>
      </c>
      <c r="AP159" t="str">
        <f t="shared" si="145"/>
        <v>-</v>
      </c>
      <c r="AQ159" t="str">
        <f t="shared" si="145"/>
        <v>-</v>
      </c>
      <c r="AR159" t="str">
        <f t="shared" si="145"/>
        <v>-</v>
      </c>
      <c r="AS159" t="str">
        <f t="shared" si="145"/>
        <v>-</v>
      </c>
      <c r="AT159" t="str">
        <f t="shared" si="145"/>
        <v>-</v>
      </c>
      <c r="AU159" t="str">
        <f t="shared" si="145"/>
        <v>-</v>
      </c>
      <c r="AV159" t="str">
        <f t="shared" si="145"/>
        <v>-</v>
      </c>
      <c r="AW159" t="str">
        <f t="shared" si="145"/>
        <v>-</v>
      </c>
      <c r="AY159" s="33" t="s">
        <v>30</v>
      </c>
      <c r="AZ159" t="str">
        <f aca="true" t="shared" si="146" ref="AZ159:BK159">IF(M158=3,M160,"-")</f>
        <v>-</v>
      </c>
      <c r="BA159" t="str">
        <f t="shared" si="146"/>
        <v>-</v>
      </c>
      <c r="BB159" t="str">
        <f t="shared" si="146"/>
        <v>-</v>
      </c>
      <c r="BC159" t="str">
        <f t="shared" si="146"/>
        <v>-</v>
      </c>
      <c r="BD159" t="str">
        <f t="shared" si="146"/>
        <v>-</v>
      </c>
      <c r="BE159" t="str">
        <f t="shared" si="146"/>
        <v>-</v>
      </c>
      <c r="BF159" t="str">
        <f t="shared" si="146"/>
        <v>-</v>
      </c>
      <c r="BG159" t="str">
        <f t="shared" si="146"/>
        <v>-</v>
      </c>
      <c r="BH159" t="str">
        <f t="shared" si="146"/>
        <v>-</v>
      </c>
      <c r="BI159" t="str">
        <f t="shared" si="146"/>
        <v>-</v>
      </c>
      <c r="BJ159">
        <f t="shared" si="146"/>
        <v>6</v>
      </c>
      <c r="BK159" t="str">
        <f t="shared" si="146"/>
        <v>-</v>
      </c>
    </row>
    <row r="160" spans="2:63" ht="13.5">
      <c r="B160" s="50"/>
      <c r="C160" s="29" t="s">
        <v>19</v>
      </c>
      <c r="D160" s="3">
        <f>COUNTIF(AL157:AW157,1)</f>
        <v>0</v>
      </c>
      <c r="E160" s="3">
        <f>COUNTIF(AL158:AW158,1)</f>
        <v>0</v>
      </c>
      <c r="F160" s="3">
        <f>COUNTIF(AL159:AW159,1)</f>
        <v>0</v>
      </c>
      <c r="G160" s="3">
        <f>COUNTIF(AL160:AW160,1)</f>
        <v>0</v>
      </c>
      <c r="H160" s="3">
        <f>COUNTIF(AL161:AW161,1)</f>
        <v>0</v>
      </c>
      <c r="I160" s="3">
        <f>COUNTIF(AL162:AW162,1)</f>
        <v>1</v>
      </c>
      <c r="J160" s="13">
        <f>COUNTIF(M159:X159,1)</f>
        <v>1</v>
      </c>
      <c r="K160" s="52"/>
      <c r="L160" s="20" t="s">
        <v>9</v>
      </c>
      <c r="M160" s="22">
        <v>6</v>
      </c>
      <c r="N160" s="23"/>
      <c r="O160" s="22">
        <v>6</v>
      </c>
      <c r="P160" s="23">
        <v>6</v>
      </c>
      <c r="Q160" s="22">
        <v>6</v>
      </c>
      <c r="R160" s="23"/>
      <c r="S160" s="22">
        <v>6</v>
      </c>
      <c r="T160" s="23">
        <v>6</v>
      </c>
      <c r="U160" s="22">
        <v>6</v>
      </c>
      <c r="V160" s="23"/>
      <c r="W160" s="22">
        <v>6</v>
      </c>
      <c r="X160" s="23">
        <v>5</v>
      </c>
      <c r="Y160" s="53"/>
      <c r="AG160" s="31">
        <f>COUNTIF(M159:X159,4)</f>
        <v>2</v>
      </c>
      <c r="AI160" t="s">
        <v>24</v>
      </c>
      <c r="AJ160">
        <f>SUMIF(M160:X160,4,M161:X161)</f>
        <v>0</v>
      </c>
      <c r="AK160">
        <f>SUMIF(M160:X160,4,M162:X162)</f>
        <v>0</v>
      </c>
      <c r="AL160" t="str">
        <f aca="true" t="shared" si="147" ref="AL160:AW160">IF(M160=4,M159,"-")</f>
        <v>-</v>
      </c>
      <c r="AM160" t="str">
        <f t="shared" si="147"/>
        <v>-</v>
      </c>
      <c r="AN160" t="str">
        <f t="shared" si="147"/>
        <v>-</v>
      </c>
      <c r="AO160" t="str">
        <f t="shared" si="147"/>
        <v>-</v>
      </c>
      <c r="AP160" t="str">
        <f t="shared" si="147"/>
        <v>-</v>
      </c>
      <c r="AQ160" t="str">
        <f t="shared" si="147"/>
        <v>-</v>
      </c>
      <c r="AR160" t="str">
        <f t="shared" si="147"/>
        <v>-</v>
      </c>
      <c r="AS160" t="str">
        <f t="shared" si="147"/>
        <v>-</v>
      </c>
      <c r="AT160" t="str">
        <f t="shared" si="147"/>
        <v>-</v>
      </c>
      <c r="AU160" t="str">
        <f t="shared" si="147"/>
        <v>-</v>
      </c>
      <c r="AV160" t="str">
        <f t="shared" si="147"/>
        <v>-</v>
      </c>
      <c r="AW160" t="str">
        <f t="shared" si="147"/>
        <v>-</v>
      </c>
      <c r="AY160" s="34" t="s">
        <v>31</v>
      </c>
      <c r="AZ160">
        <f aca="true" t="shared" si="148" ref="AZ160:BK160">IF(M158=4,M160,"-")</f>
        <v>6</v>
      </c>
      <c r="BA160" t="str">
        <f t="shared" si="148"/>
        <v>-</v>
      </c>
      <c r="BB160" t="str">
        <f t="shared" si="148"/>
        <v>-</v>
      </c>
      <c r="BC160" t="str">
        <f t="shared" si="148"/>
        <v>-</v>
      </c>
      <c r="BD160" t="str">
        <f t="shared" si="148"/>
        <v>-</v>
      </c>
      <c r="BE160" t="str">
        <f t="shared" si="148"/>
        <v>-</v>
      </c>
      <c r="BF160" t="str">
        <f t="shared" si="148"/>
        <v>-</v>
      </c>
      <c r="BG160" t="str">
        <f t="shared" si="148"/>
        <v>-</v>
      </c>
      <c r="BH160" t="str">
        <f t="shared" si="148"/>
        <v>-</v>
      </c>
      <c r="BI160" t="str">
        <f t="shared" si="148"/>
        <v>-</v>
      </c>
      <c r="BJ160" t="str">
        <f t="shared" si="148"/>
        <v>-</v>
      </c>
      <c r="BK160" t="str">
        <f t="shared" si="148"/>
        <v>-</v>
      </c>
    </row>
    <row r="161" spans="2:63" ht="13.5">
      <c r="B161" s="50"/>
      <c r="C161" s="29" t="s">
        <v>20</v>
      </c>
      <c r="D161" s="3">
        <f>COUNTIF(AL157:AW157,2)</f>
        <v>0</v>
      </c>
      <c r="E161" s="3">
        <f>COUNTIF(AL158:AW158,2)</f>
        <v>0</v>
      </c>
      <c r="F161" s="3">
        <f>COUNTIF(AL159:AW159,2)</f>
        <v>0</v>
      </c>
      <c r="G161" s="3">
        <f>COUNTIF(AL160:AW160,2)</f>
        <v>0</v>
      </c>
      <c r="H161" s="3">
        <f>COUNTIF(AL161:AW161,2)</f>
        <v>0</v>
      </c>
      <c r="I161" s="3">
        <f>COUNTIF(AL162:AW162,2)</f>
        <v>1</v>
      </c>
      <c r="J161" s="13">
        <f>COUNTIF(M159:X159,2)</f>
        <v>1</v>
      </c>
      <c r="K161" s="52"/>
      <c r="L161" s="20" t="s">
        <v>6</v>
      </c>
      <c r="M161" s="24">
        <v>0.18</v>
      </c>
      <c r="N161" s="25"/>
      <c r="O161" s="24">
        <v>0.15</v>
      </c>
      <c r="P161" s="25">
        <v>0.31</v>
      </c>
      <c r="Q161" s="24">
        <v>0.45</v>
      </c>
      <c r="R161" s="25"/>
      <c r="S161" s="24">
        <v>0.21</v>
      </c>
      <c r="T161" s="25">
        <v>0.22</v>
      </c>
      <c r="U161" s="24">
        <v>0.06</v>
      </c>
      <c r="V161" s="25"/>
      <c r="W161" s="24">
        <v>0.13</v>
      </c>
      <c r="X161" s="25">
        <v>0.04</v>
      </c>
      <c r="Y161" s="53"/>
      <c r="AG161" s="31">
        <f>COUNTIF(M159:X159,5)</f>
        <v>1</v>
      </c>
      <c r="AI161" t="s">
        <v>25</v>
      </c>
      <c r="AJ161">
        <f>SUMIF(M160:X160,5,M161:X161)</f>
        <v>0.04</v>
      </c>
      <c r="AK161">
        <f>SUMIF(M160:X160,5,M162:X162)</f>
        <v>2</v>
      </c>
      <c r="AL161" t="str">
        <f aca="true" t="shared" si="149" ref="AL161:AW161">IF(M160=5,M159,"-")</f>
        <v>-</v>
      </c>
      <c r="AM161" t="str">
        <f t="shared" si="149"/>
        <v>-</v>
      </c>
      <c r="AN161" t="str">
        <f t="shared" si="149"/>
        <v>-</v>
      </c>
      <c r="AO161" t="str">
        <f t="shared" si="149"/>
        <v>-</v>
      </c>
      <c r="AP161" t="str">
        <f t="shared" si="149"/>
        <v>-</v>
      </c>
      <c r="AQ161" t="str">
        <f t="shared" si="149"/>
        <v>-</v>
      </c>
      <c r="AR161" t="str">
        <f t="shared" si="149"/>
        <v>-</v>
      </c>
      <c r="AS161" t="str">
        <f t="shared" si="149"/>
        <v>-</v>
      </c>
      <c r="AT161" t="str">
        <f t="shared" si="149"/>
        <v>-</v>
      </c>
      <c r="AU161" t="str">
        <f t="shared" si="149"/>
        <v>-</v>
      </c>
      <c r="AV161" t="str">
        <f t="shared" si="149"/>
        <v>-</v>
      </c>
      <c r="AW161">
        <f t="shared" si="149"/>
        <v>4</v>
      </c>
      <c r="AY161" s="35" t="s">
        <v>32</v>
      </c>
      <c r="AZ161" t="str">
        <f aca="true" t="shared" si="150" ref="AZ161:BK161">IF(M158=5,M160,"-")</f>
        <v>-</v>
      </c>
      <c r="BA161" t="str">
        <f t="shared" si="150"/>
        <v>-</v>
      </c>
      <c r="BB161" t="str">
        <f t="shared" si="150"/>
        <v>-</v>
      </c>
      <c r="BC161">
        <f t="shared" si="150"/>
        <v>6</v>
      </c>
      <c r="BD161" t="str">
        <f t="shared" si="150"/>
        <v>-</v>
      </c>
      <c r="BE161" t="str">
        <f t="shared" si="150"/>
        <v>-</v>
      </c>
      <c r="BF161" t="str">
        <f t="shared" si="150"/>
        <v>-</v>
      </c>
      <c r="BG161" t="str">
        <f t="shared" si="150"/>
        <v>-</v>
      </c>
      <c r="BH161" t="str">
        <f t="shared" si="150"/>
        <v>-</v>
      </c>
      <c r="BI161" t="str">
        <f t="shared" si="150"/>
        <v>-</v>
      </c>
      <c r="BJ161" t="str">
        <f t="shared" si="150"/>
        <v>-</v>
      </c>
      <c r="BK161" t="str">
        <f t="shared" si="150"/>
        <v>-</v>
      </c>
    </row>
    <row r="162" spans="2:63" ht="14.25" thickBot="1">
      <c r="B162" s="50"/>
      <c r="C162" s="30" t="s">
        <v>27</v>
      </c>
      <c r="D162" s="15">
        <f aca="true" t="shared" si="151" ref="D162:J162">IF(ISERROR(SUM(D160:D161)/D157),0,SUM(D160:D161)/D157)*100</f>
        <v>0</v>
      </c>
      <c r="E162" s="15">
        <f t="shared" si="151"/>
        <v>0</v>
      </c>
      <c r="F162" s="15">
        <f t="shared" si="151"/>
        <v>0</v>
      </c>
      <c r="G162" s="15">
        <f t="shared" si="151"/>
        <v>0</v>
      </c>
      <c r="H162" s="15">
        <f t="shared" si="151"/>
        <v>0</v>
      </c>
      <c r="I162" s="15">
        <f t="shared" si="151"/>
        <v>25</v>
      </c>
      <c r="J162" s="17">
        <f t="shared" si="151"/>
        <v>22.22222222222222</v>
      </c>
      <c r="K162" s="52"/>
      <c r="L162" s="21" t="s">
        <v>8</v>
      </c>
      <c r="M162" s="26">
        <v>1</v>
      </c>
      <c r="N162" s="27"/>
      <c r="O162" s="26">
        <v>4</v>
      </c>
      <c r="P162" s="27">
        <v>4</v>
      </c>
      <c r="Q162" s="26">
        <v>6</v>
      </c>
      <c r="R162" s="27"/>
      <c r="S162" s="26">
        <v>3</v>
      </c>
      <c r="T162" s="27">
        <v>1</v>
      </c>
      <c r="U162" s="26">
        <v>3</v>
      </c>
      <c r="V162" s="27"/>
      <c r="W162" s="26">
        <v>1</v>
      </c>
      <c r="X162" s="27">
        <v>2</v>
      </c>
      <c r="Y162" s="53"/>
      <c r="AG162" s="31">
        <f>COUNTIF(M159:X159,6)</f>
        <v>4</v>
      </c>
      <c r="AI162" t="s">
        <v>26</v>
      </c>
      <c r="AJ162">
        <f>SUMIF(M160:X160,6,M161:X161)</f>
        <v>1.71</v>
      </c>
      <c r="AK162">
        <f>SUMIF(M160:X160,6,M162:X162)</f>
        <v>23</v>
      </c>
      <c r="AL162">
        <f aca="true" t="shared" si="152" ref="AL162:AW162">IF(M160=6,M159,"-")</f>
        <v>6</v>
      </c>
      <c r="AM162" t="str">
        <f t="shared" si="152"/>
        <v>-</v>
      </c>
      <c r="AN162">
        <f t="shared" si="152"/>
        <v>2</v>
      </c>
      <c r="AO162">
        <f t="shared" si="152"/>
        <v>6</v>
      </c>
      <c r="AP162">
        <f t="shared" si="152"/>
        <v>6</v>
      </c>
      <c r="AQ162" t="str">
        <f t="shared" si="152"/>
        <v>-</v>
      </c>
      <c r="AR162">
        <f t="shared" si="152"/>
        <v>4</v>
      </c>
      <c r="AS162">
        <f t="shared" si="152"/>
        <v>5</v>
      </c>
      <c r="AT162">
        <f t="shared" si="152"/>
        <v>1</v>
      </c>
      <c r="AU162" t="str">
        <f t="shared" si="152"/>
        <v>-</v>
      </c>
      <c r="AV162">
        <f t="shared" si="152"/>
        <v>6</v>
      </c>
      <c r="AW162" t="str">
        <f t="shared" si="152"/>
        <v>-</v>
      </c>
      <c r="AY162" s="36" t="s">
        <v>33</v>
      </c>
      <c r="AZ162" t="str">
        <f aca="true" t="shared" si="153" ref="AZ162:BK162">IF(M158=6,M160,"-")</f>
        <v>-</v>
      </c>
      <c r="BA162" t="str">
        <f t="shared" si="153"/>
        <v>-</v>
      </c>
      <c r="BB162" t="str">
        <f t="shared" si="153"/>
        <v>-</v>
      </c>
      <c r="BC162" t="str">
        <f t="shared" si="153"/>
        <v>-</v>
      </c>
      <c r="BD162">
        <f t="shared" si="153"/>
        <v>6</v>
      </c>
      <c r="BE162" t="str">
        <f t="shared" si="153"/>
        <v>-</v>
      </c>
      <c r="BF162" t="str">
        <f t="shared" si="153"/>
        <v>-</v>
      </c>
      <c r="BG162">
        <f t="shared" si="153"/>
        <v>6</v>
      </c>
      <c r="BH162" t="str">
        <f t="shared" si="153"/>
        <v>-</v>
      </c>
      <c r="BI162" t="str">
        <f t="shared" si="153"/>
        <v>-</v>
      </c>
      <c r="BJ162" t="str">
        <f t="shared" si="153"/>
        <v>-</v>
      </c>
      <c r="BK162">
        <f t="shared" si="153"/>
        <v>5</v>
      </c>
    </row>
    <row r="163" spans="2:25" ht="14.25" thickBot="1">
      <c r="B163" s="54"/>
      <c r="C163" s="55"/>
      <c r="D163" s="56"/>
      <c r="E163" s="56"/>
      <c r="F163" s="56"/>
      <c r="G163" s="56"/>
      <c r="H163" s="56"/>
      <c r="I163" s="56"/>
      <c r="J163" s="56"/>
      <c r="K163" s="56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7"/>
    </row>
    <row r="164" ht="14.25" thickBot="1"/>
    <row r="165" spans="2:25" ht="13.5"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9"/>
    </row>
    <row r="166" spans="2:25" ht="14.25" thickBot="1">
      <c r="B166" s="50">
        <v>8</v>
      </c>
      <c r="C166" s="144" t="s">
        <v>110</v>
      </c>
      <c r="D166" s="144"/>
      <c r="E166" s="144"/>
      <c r="F166" s="145" t="s">
        <v>113</v>
      </c>
      <c r="G166" s="143"/>
      <c r="H166" s="143"/>
      <c r="I166" s="143"/>
      <c r="J166" s="52"/>
      <c r="K166" s="5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53"/>
    </row>
    <row r="167" spans="2:25" ht="14.25" thickBot="1">
      <c r="B167" s="50"/>
      <c r="C167" s="142" t="s">
        <v>111</v>
      </c>
      <c r="D167" s="142"/>
      <c r="E167" s="142"/>
      <c r="F167" s="143" t="s">
        <v>112</v>
      </c>
      <c r="G167" s="143"/>
      <c r="H167" s="143"/>
      <c r="I167" s="143"/>
      <c r="J167" s="52"/>
      <c r="K167" s="52"/>
      <c r="L167" s="4"/>
      <c r="M167" s="5" t="s">
        <v>34</v>
      </c>
      <c r="N167" s="5" t="s">
        <v>35</v>
      </c>
      <c r="O167" s="5" t="s">
        <v>36</v>
      </c>
      <c r="P167" s="5" t="s">
        <v>37</v>
      </c>
      <c r="Q167" s="5" t="s">
        <v>38</v>
      </c>
      <c r="R167" s="11" t="s">
        <v>39</v>
      </c>
      <c r="S167" s="1"/>
      <c r="T167" s="1"/>
      <c r="U167" s="1"/>
      <c r="V167" s="1"/>
      <c r="W167" s="1"/>
      <c r="X167" s="1"/>
      <c r="Y167" s="53"/>
    </row>
    <row r="168" spans="2:25" ht="13.5">
      <c r="B168" s="50"/>
      <c r="C168" s="1"/>
      <c r="D168" s="52"/>
      <c r="E168" s="52"/>
      <c r="F168" s="52"/>
      <c r="G168" s="52"/>
      <c r="H168" s="52"/>
      <c r="I168" s="52"/>
      <c r="J168" s="52"/>
      <c r="K168" s="52"/>
      <c r="L168" s="12" t="s">
        <v>28</v>
      </c>
      <c r="M168" s="37">
        <f aca="true" t="shared" si="154" ref="M168:M173">COUNTIF(AZ176:BK176,1)</f>
        <v>0</v>
      </c>
      <c r="N168" s="37">
        <f aca="true" t="shared" si="155" ref="N168:N173">COUNTIF(AZ176:BK176,2)</f>
        <v>0</v>
      </c>
      <c r="O168" s="37">
        <f aca="true" t="shared" si="156" ref="O168:O173">COUNTIF(AZ176:BK176,3)</f>
        <v>0</v>
      </c>
      <c r="P168" s="37">
        <f aca="true" t="shared" si="157" ref="P168:P173">COUNTIF(AZ176:BK176,4)</f>
        <v>0</v>
      </c>
      <c r="Q168" s="37">
        <f aca="true" t="shared" si="158" ref="Q168:Q173">COUNTIF(AZ176:BK176,5)</f>
        <v>0</v>
      </c>
      <c r="R168" s="38">
        <f aca="true" t="shared" si="159" ref="R168:R173">COUNTIF(AZ176:BK176,6)</f>
        <v>1</v>
      </c>
      <c r="S168" s="1"/>
      <c r="T168" s="117" t="s">
        <v>43</v>
      </c>
      <c r="U168" s="118"/>
      <c r="V168" s="119" t="s">
        <v>48</v>
      </c>
      <c r="W168" s="120"/>
      <c r="X168" s="1"/>
      <c r="Y168" s="53"/>
    </row>
    <row r="169" spans="2:25" ht="14.25" thickBot="1">
      <c r="B169" s="50"/>
      <c r="C169" s="1"/>
      <c r="D169" s="52"/>
      <c r="E169" s="52"/>
      <c r="F169" s="52"/>
      <c r="G169" s="52"/>
      <c r="H169" s="52"/>
      <c r="I169" s="52"/>
      <c r="J169" s="52"/>
      <c r="K169" s="52"/>
      <c r="L169" s="39" t="s">
        <v>29</v>
      </c>
      <c r="M169" s="37">
        <f t="shared" si="154"/>
        <v>0</v>
      </c>
      <c r="N169" s="37">
        <f t="shared" si="155"/>
        <v>0</v>
      </c>
      <c r="O169" s="37">
        <f t="shared" si="156"/>
        <v>0</v>
      </c>
      <c r="P169" s="37">
        <f t="shared" si="157"/>
        <v>0</v>
      </c>
      <c r="Q169" s="37">
        <f t="shared" si="158"/>
        <v>0</v>
      </c>
      <c r="R169" s="38">
        <f t="shared" si="159"/>
        <v>1</v>
      </c>
      <c r="S169" s="1"/>
      <c r="T169" s="121" t="s">
        <v>44</v>
      </c>
      <c r="U169" s="122"/>
      <c r="V169" s="111" t="s">
        <v>46</v>
      </c>
      <c r="W169" s="112"/>
      <c r="X169" s="1"/>
      <c r="Y169" s="53"/>
    </row>
    <row r="170" spans="2:25" ht="14.25" customHeight="1" thickBot="1">
      <c r="B170" s="50"/>
      <c r="C170" s="113" t="s">
        <v>40</v>
      </c>
      <c r="D170" s="123"/>
      <c r="E170" s="138">
        <f>(COUNTIF(M178:X178,1)*10)+(COUNTIF(M178:X178,2)*8)+(COUNTIF(M178:X178,3)*6)+(COUNTIF(M178:X178,4)*4)+(COUNTIF(M178:X178,5)*2)+(COUNTIF(M178:X178,6)*1)+(W171*J176)</f>
        <v>30</v>
      </c>
      <c r="F170" s="139"/>
      <c r="G170" s="52"/>
      <c r="H170" s="52"/>
      <c r="I170" s="52"/>
      <c r="J170" s="52"/>
      <c r="K170" s="52"/>
      <c r="L170" s="40" t="s">
        <v>30</v>
      </c>
      <c r="M170" s="37">
        <f t="shared" si="154"/>
        <v>0</v>
      </c>
      <c r="N170" s="37">
        <f t="shared" si="155"/>
        <v>0</v>
      </c>
      <c r="O170" s="37">
        <f t="shared" si="156"/>
        <v>0</v>
      </c>
      <c r="P170" s="37">
        <f t="shared" si="157"/>
        <v>0</v>
      </c>
      <c r="Q170" s="37">
        <f t="shared" si="158"/>
        <v>2</v>
      </c>
      <c r="R170" s="38">
        <f t="shared" si="159"/>
        <v>1</v>
      </c>
      <c r="S170" s="1"/>
      <c r="T170" s="126" t="s">
        <v>45</v>
      </c>
      <c r="U170" s="127"/>
      <c r="V170" s="128" t="s">
        <v>47</v>
      </c>
      <c r="W170" s="129"/>
      <c r="X170" s="1"/>
      <c r="Y170" s="53"/>
    </row>
    <row r="171" spans="2:25" ht="14.25" customHeight="1" thickBot="1">
      <c r="B171" s="50"/>
      <c r="C171" s="124"/>
      <c r="D171" s="125"/>
      <c r="E171" s="140"/>
      <c r="F171" s="141"/>
      <c r="G171" s="52"/>
      <c r="H171" s="52"/>
      <c r="I171" s="52"/>
      <c r="J171" s="52"/>
      <c r="K171" s="52"/>
      <c r="L171" s="41" t="s">
        <v>31</v>
      </c>
      <c r="M171" s="37">
        <f t="shared" si="154"/>
        <v>0</v>
      </c>
      <c r="N171" s="37">
        <f t="shared" si="155"/>
        <v>0</v>
      </c>
      <c r="O171" s="37">
        <f t="shared" si="156"/>
        <v>0</v>
      </c>
      <c r="P171" s="37">
        <f t="shared" si="157"/>
        <v>0</v>
      </c>
      <c r="Q171" s="37">
        <f t="shared" si="158"/>
        <v>0</v>
      </c>
      <c r="R171" s="38">
        <f t="shared" si="159"/>
        <v>2</v>
      </c>
      <c r="S171" s="1"/>
      <c r="T171" s="130" t="s">
        <v>49</v>
      </c>
      <c r="U171" s="131"/>
      <c r="V171" s="132"/>
      <c r="W171" s="136">
        <v>0</v>
      </c>
      <c r="X171" s="1"/>
      <c r="Y171" s="53"/>
    </row>
    <row r="172" spans="2:25" ht="14.25" customHeight="1" thickBot="1">
      <c r="B172" s="50"/>
      <c r="C172" s="113" t="s">
        <v>41</v>
      </c>
      <c r="D172" s="123"/>
      <c r="E172" s="138">
        <f>IF(ISERROR(E170/J176),0,E170/J176)</f>
        <v>3.3333333333333335</v>
      </c>
      <c r="F172" s="139"/>
      <c r="G172" s="52"/>
      <c r="H172" s="52"/>
      <c r="I172" s="52"/>
      <c r="J172" s="52"/>
      <c r="K172" s="52"/>
      <c r="L172" s="42" t="s">
        <v>32</v>
      </c>
      <c r="M172" s="37">
        <f t="shared" si="154"/>
        <v>0</v>
      </c>
      <c r="N172" s="37">
        <f t="shared" si="155"/>
        <v>0</v>
      </c>
      <c r="O172" s="37">
        <f t="shared" si="156"/>
        <v>0</v>
      </c>
      <c r="P172" s="37">
        <f t="shared" si="157"/>
        <v>0</v>
      </c>
      <c r="Q172" s="37">
        <f t="shared" si="158"/>
        <v>0</v>
      </c>
      <c r="R172" s="38">
        <f t="shared" si="159"/>
        <v>1</v>
      </c>
      <c r="S172" s="1"/>
      <c r="T172" s="133"/>
      <c r="U172" s="134"/>
      <c r="V172" s="135"/>
      <c r="W172" s="137"/>
      <c r="X172" s="1"/>
      <c r="Y172" s="53"/>
    </row>
    <row r="173" spans="2:25" ht="14.25" customHeight="1" thickBot="1">
      <c r="B173" s="50"/>
      <c r="C173" s="124"/>
      <c r="D173" s="125"/>
      <c r="E173" s="140"/>
      <c r="F173" s="141"/>
      <c r="G173" s="52"/>
      <c r="H173" s="52"/>
      <c r="I173" s="52"/>
      <c r="J173" s="52"/>
      <c r="K173" s="52"/>
      <c r="L173" s="43" t="s">
        <v>33</v>
      </c>
      <c r="M173" s="44">
        <f t="shared" si="154"/>
        <v>0</v>
      </c>
      <c r="N173" s="44">
        <f t="shared" si="155"/>
        <v>0</v>
      </c>
      <c r="O173" s="44">
        <f t="shared" si="156"/>
        <v>0</v>
      </c>
      <c r="P173" s="44">
        <f t="shared" si="157"/>
        <v>0</v>
      </c>
      <c r="Q173" s="44">
        <f t="shared" si="158"/>
        <v>0</v>
      </c>
      <c r="R173" s="45">
        <f t="shared" si="159"/>
        <v>1</v>
      </c>
      <c r="S173" s="1"/>
      <c r="T173" s="1"/>
      <c r="U173" s="1"/>
      <c r="V173" s="1"/>
      <c r="W173" s="1"/>
      <c r="X173" s="1"/>
      <c r="Y173" s="53"/>
    </row>
    <row r="174" spans="2:25" ht="14.25" thickBot="1">
      <c r="B174" s="50"/>
      <c r="C174" s="1"/>
      <c r="D174" s="52"/>
      <c r="E174" s="52"/>
      <c r="F174" s="52"/>
      <c r="G174" s="52"/>
      <c r="H174" s="52"/>
      <c r="I174" s="52"/>
      <c r="J174" s="52"/>
      <c r="K174" s="5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53"/>
    </row>
    <row r="175" spans="2:49" ht="14.25" thickBot="1">
      <c r="B175" s="50"/>
      <c r="C175" s="28"/>
      <c r="D175" s="5" t="s">
        <v>16</v>
      </c>
      <c r="E175" s="6" t="s">
        <v>0</v>
      </c>
      <c r="F175" s="7" t="s">
        <v>1</v>
      </c>
      <c r="G175" s="8" t="s">
        <v>2</v>
      </c>
      <c r="H175" s="9" t="s">
        <v>3</v>
      </c>
      <c r="I175" s="10" t="s">
        <v>4</v>
      </c>
      <c r="J175" s="11"/>
      <c r="K175" s="52"/>
      <c r="L175" s="19"/>
      <c r="M175" s="115" t="s">
        <v>10</v>
      </c>
      <c r="N175" s="116"/>
      <c r="O175" s="115" t="s">
        <v>11</v>
      </c>
      <c r="P175" s="116"/>
      <c r="Q175" s="115" t="s">
        <v>12</v>
      </c>
      <c r="R175" s="116"/>
      <c r="S175" s="115" t="s">
        <v>13</v>
      </c>
      <c r="T175" s="116"/>
      <c r="U175" s="115" t="s">
        <v>14</v>
      </c>
      <c r="V175" s="116"/>
      <c r="W175" s="115" t="s">
        <v>15</v>
      </c>
      <c r="X175" s="116"/>
      <c r="Y175" s="53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2:63" ht="13.5">
      <c r="B176" s="50"/>
      <c r="C176" s="29" t="s">
        <v>17</v>
      </c>
      <c r="D176" s="3">
        <f>COUNTIF(M179:X179,1)</f>
        <v>0</v>
      </c>
      <c r="E176" s="3">
        <f>COUNTIF(M179:X179,2)</f>
        <v>0</v>
      </c>
      <c r="F176" s="3">
        <f>COUNTIF(M179:X179,3)</f>
        <v>0</v>
      </c>
      <c r="G176" s="3">
        <f>COUNTIF(M179:X179,4)</f>
        <v>0</v>
      </c>
      <c r="H176" s="3">
        <f>COUNTIF(M179:X179,5)</f>
        <v>2</v>
      </c>
      <c r="I176" s="3">
        <f>COUNTIF(M179:X179,6)</f>
        <v>7</v>
      </c>
      <c r="J176" s="13">
        <f>SUM(D176:I176)</f>
        <v>9</v>
      </c>
      <c r="K176" s="52"/>
      <c r="L176" s="20"/>
      <c r="M176" s="61" t="s">
        <v>108</v>
      </c>
      <c r="N176" s="62" t="s">
        <v>109</v>
      </c>
      <c r="O176" s="61" t="s">
        <v>92</v>
      </c>
      <c r="P176" s="62"/>
      <c r="Q176" s="61" t="s">
        <v>89</v>
      </c>
      <c r="R176" s="62" t="s">
        <v>109</v>
      </c>
      <c r="S176" s="61" t="s">
        <v>88</v>
      </c>
      <c r="T176" s="62"/>
      <c r="U176" s="61" t="s">
        <v>67</v>
      </c>
      <c r="V176" s="62" t="s">
        <v>71</v>
      </c>
      <c r="W176" s="61" t="s">
        <v>67</v>
      </c>
      <c r="X176" s="62"/>
      <c r="Y176" s="53"/>
      <c r="AG176" s="31">
        <f>COUNTIF(M178:X178,1)</f>
        <v>1</v>
      </c>
      <c r="AI176" t="s">
        <v>21</v>
      </c>
      <c r="AJ176">
        <f>SUMIF(M179:X179,1,M180:X180)</f>
        <v>0</v>
      </c>
      <c r="AK176">
        <f>SUMIF(M179:X179,1,M181:X181)</f>
        <v>0</v>
      </c>
      <c r="AL176" t="str">
        <f aca="true" t="shared" si="160" ref="AL176:AW176">IF(M179=1,M178,"-")</f>
        <v>-</v>
      </c>
      <c r="AM176" t="str">
        <f t="shared" si="160"/>
        <v>-</v>
      </c>
      <c r="AN176" t="str">
        <f t="shared" si="160"/>
        <v>-</v>
      </c>
      <c r="AO176" t="str">
        <f t="shared" si="160"/>
        <v>-</v>
      </c>
      <c r="AP176" t="str">
        <f t="shared" si="160"/>
        <v>-</v>
      </c>
      <c r="AQ176" t="str">
        <f t="shared" si="160"/>
        <v>-</v>
      </c>
      <c r="AR176" t="str">
        <f t="shared" si="160"/>
        <v>-</v>
      </c>
      <c r="AS176" t="str">
        <f t="shared" si="160"/>
        <v>-</v>
      </c>
      <c r="AT176" t="str">
        <f t="shared" si="160"/>
        <v>-</v>
      </c>
      <c r="AU176" t="str">
        <f t="shared" si="160"/>
        <v>-</v>
      </c>
      <c r="AV176" t="str">
        <f t="shared" si="160"/>
        <v>-</v>
      </c>
      <c r="AW176" t="str">
        <f t="shared" si="160"/>
        <v>-</v>
      </c>
      <c r="AY176" t="s">
        <v>28</v>
      </c>
      <c r="AZ176" t="str">
        <f aca="true" t="shared" si="161" ref="AZ176:BK176">IF(M177=1,M179,"-")</f>
        <v>-</v>
      </c>
      <c r="BA176" t="str">
        <f t="shared" si="161"/>
        <v>-</v>
      </c>
      <c r="BB176">
        <f t="shared" si="161"/>
        <v>6</v>
      </c>
      <c r="BC176" t="str">
        <f t="shared" si="161"/>
        <v>-</v>
      </c>
      <c r="BD176" t="str">
        <f t="shared" si="161"/>
        <v>-</v>
      </c>
      <c r="BE176" t="str">
        <f t="shared" si="161"/>
        <v>-</v>
      </c>
      <c r="BF176" t="str">
        <f t="shared" si="161"/>
        <v>-</v>
      </c>
      <c r="BG176" t="str">
        <f t="shared" si="161"/>
        <v>-</v>
      </c>
      <c r="BH176" t="str">
        <f t="shared" si="161"/>
        <v>-</v>
      </c>
      <c r="BI176" t="str">
        <f t="shared" si="161"/>
        <v>-</v>
      </c>
      <c r="BJ176" t="str">
        <f t="shared" si="161"/>
        <v>-</v>
      </c>
      <c r="BK176" t="str">
        <f t="shared" si="161"/>
        <v>-</v>
      </c>
    </row>
    <row r="177" spans="2:63" ht="13.5">
      <c r="B177" s="50"/>
      <c r="C177" s="29" t="s">
        <v>6</v>
      </c>
      <c r="D177" s="18">
        <f>IF(ISERROR(SUMIF(M179:X179,1,M180:X180)/D176),0,SUMIF(M179:X179,1,M180:X180)/D176)</f>
        <v>0</v>
      </c>
      <c r="E177" s="18">
        <f>IF(ISERROR(SUMIF(M179:X179,2,M180:X180)/E176),0,SUMIF(M179:X179,2,M180:X180)/E176)</f>
        <v>0</v>
      </c>
      <c r="F177" s="18">
        <f>IF(ISERROR(SUMIF(M179:X179,3,M180:X180)/F176),0,SUMIF(M179:X179,3,M180:X180)/F176)</f>
        <v>0</v>
      </c>
      <c r="G177" s="18">
        <f>IF(ISERROR(SUMIF(M179:X179,4,M180:X180)/G176),0,SUMIF(M179:X179,4,M180:X180)/G176)</f>
        <v>0</v>
      </c>
      <c r="H177" s="18">
        <f>IF(ISERROR(SUMIF(M179:X179,5,M180:X180)/H176),0,SUMIF(M179:X179,5,M180:X180)/H176)</f>
        <v>0.125</v>
      </c>
      <c r="I177" s="18">
        <f>IF(ISERROR(SUMIF(M179:X179,6,M180:X180)/I176),0,SUMIF(M179:X179,6,M180:X180)/I176)</f>
        <v>0.21714285714285714</v>
      </c>
      <c r="J177" s="16">
        <f>IF(ISERROR(SUM(M180:X180)/J176),0,SUM(M180:X180)/J176)</f>
        <v>0.19666666666666668</v>
      </c>
      <c r="K177" s="52"/>
      <c r="L177" s="20" t="s">
        <v>5</v>
      </c>
      <c r="M177" s="22">
        <v>5</v>
      </c>
      <c r="N177" s="23">
        <v>2</v>
      </c>
      <c r="O177" s="22">
        <v>1</v>
      </c>
      <c r="P177" s="23"/>
      <c r="Q177" s="22">
        <v>3</v>
      </c>
      <c r="R177" s="23">
        <v>6</v>
      </c>
      <c r="S177" s="22">
        <v>4</v>
      </c>
      <c r="T177" s="23"/>
      <c r="U177" s="22">
        <v>4</v>
      </c>
      <c r="V177" s="23">
        <v>3</v>
      </c>
      <c r="W177" s="22">
        <v>3</v>
      </c>
      <c r="X177" s="23"/>
      <c r="Y177" s="53"/>
      <c r="AG177" s="31">
        <f>COUNTIF(M178:X178,2)</f>
        <v>1</v>
      </c>
      <c r="AI177" t="s">
        <v>22</v>
      </c>
      <c r="AJ177">
        <f>SUMIF(M179:X179,2,M180:X180)</f>
        <v>0</v>
      </c>
      <c r="AK177">
        <f>SUMIF(M179:X179,2,M181:X181)</f>
        <v>0</v>
      </c>
      <c r="AL177" t="str">
        <f aca="true" t="shared" si="162" ref="AL177:AW177">IF(M179=2,M178,"-")</f>
        <v>-</v>
      </c>
      <c r="AM177" t="str">
        <f t="shared" si="162"/>
        <v>-</v>
      </c>
      <c r="AN177" t="str">
        <f t="shared" si="162"/>
        <v>-</v>
      </c>
      <c r="AO177" t="str">
        <f t="shared" si="162"/>
        <v>-</v>
      </c>
      <c r="AP177" t="str">
        <f t="shared" si="162"/>
        <v>-</v>
      </c>
      <c r="AQ177" t="str">
        <f t="shared" si="162"/>
        <v>-</v>
      </c>
      <c r="AR177" t="str">
        <f t="shared" si="162"/>
        <v>-</v>
      </c>
      <c r="AS177" t="str">
        <f t="shared" si="162"/>
        <v>-</v>
      </c>
      <c r="AT177" t="str">
        <f t="shared" si="162"/>
        <v>-</v>
      </c>
      <c r="AU177" t="str">
        <f t="shared" si="162"/>
        <v>-</v>
      </c>
      <c r="AV177" t="str">
        <f t="shared" si="162"/>
        <v>-</v>
      </c>
      <c r="AW177" t="str">
        <f t="shared" si="162"/>
        <v>-</v>
      </c>
      <c r="AY177" s="32" t="s">
        <v>29</v>
      </c>
      <c r="AZ177" t="str">
        <f aca="true" t="shared" si="163" ref="AZ177:BK177">IF(M177=2,M179,"-")</f>
        <v>-</v>
      </c>
      <c r="BA177">
        <f t="shared" si="163"/>
        <v>6</v>
      </c>
      <c r="BB177" t="str">
        <f t="shared" si="163"/>
        <v>-</v>
      </c>
      <c r="BC177" t="str">
        <f t="shared" si="163"/>
        <v>-</v>
      </c>
      <c r="BD177" t="str">
        <f t="shared" si="163"/>
        <v>-</v>
      </c>
      <c r="BE177" t="str">
        <f t="shared" si="163"/>
        <v>-</v>
      </c>
      <c r="BF177" t="str">
        <f t="shared" si="163"/>
        <v>-</v>
      </c>
      <c r="BG177" t="str">
        <f t="shared" si="163"/>
        <v>-</v>
      </c>
      <c r="BH177" t="str">
        <f t="shared" si="163"/>
        <v>-</v>
      </c>
      <c r="BI177" t="str">
        <f t="shared" si="163"/>
        <v>-</v>
      </c>
      <c r="BJ177" t="str">
        <f t="shared" si="163"/>
        <v>-</v>
      </c>
      <c r="BK177" t="str">
        <f t="shared" si="163"/>
        <v>-</v>
      </c>
    </row>
    <row r="178" spans="2:63" ht="13.5">
      <c r="B178" s="50"/>
      <c r="C178" s="29" t="s">
        <v>18</v>
      </c>
      <c r="D178" s="18">
        <f>IF(ISERROR(SUMIF(M179:X179,1,M181:X181)/D176),0,SUMIF(M179:X179,1,M181:X181)/D176)</f>
        <v>0</v>
      </c>
      <c r="E178" s="18">
        <f>IF(ISERROR(SUMIF(M179:X179,2,M181:X181)/E176),0,SUMIF(M179:X179,2,M181:X181)/E176)</f>
        <v>0</v>
      </c>
      <c r="F178" s="18">
        <f>IF(ISERROR(SUMIF(M179:X179,3,M181:X181)/F176),0,SUMIF(M179:X179,3,M181:X181)/F176)</f>
        <v>0</v>
      </c>
      <c r="G178" s="18">
        <f>IF(ISERROR(SUMIF(M179:X179,4,M181:X181)/G176),0,SUMIF(M179:X179,4,M181:X181)/G176)</f>
        <v>0</v>
      </c>
      <c r="H178" s="18">
        <f>IF(ISERROR(SUMIF(M179:X179,5,M181:X181)/H176),0,SUMIF(M179:X179,5,M181:X181)/H176)</f>
        <v>1.5</v>
      </c>
      <c r="I178" s="18">
        <f>IF(ISERROR(SUMIF(M179:X179,6,M181:X181)/I176),0,SUMIF(M179:X179,6,M181:X181)/I176)</f>
        <v>3.4285714285714284</v>
      </c>
      <c r="J178" s="16">
        <f>IF(ISERROR(SUM(M181:X181)/J176),0,SUM(M181:X181)/J176)</f>
        <v>3</v>
      </c>
      <c r="K178" s="52"/>
      <c r="L178" s="20" t="s">
        <v>7</v>
      </c>
      <c r="M178" s="22">
        <v>5</v>
      </c>
      <c r="N178" s="23">
        <v>6</v>
      </c>
      <c r="O178" s="22">
        <v>4</v>
      </c>
      <c r="P178" s="23"/>
      <c r="Q178" s="22">
        <v>1</v>
      </c>
      <c r="R178" s="23">
        <v>6</v>
      </c>
      <c r="S178" s="22">
        <v>2</v>
      </c>
      <c r="T178" s="23"/>
      <c r="U178" s="22">
        <v>5</v>
      </c>
      <c r="V178" s="23">
        <v>6</v>
      </c>
      <c r="W178" s="22">
        <v>6</v>
      </c>
      <c r="X178" s="23"/>
      <c r="Y178" s="53"/>
      <c r="AG178" s="31">
        <f>COUNTIF(M178:X178,3)</f>
        <v>0</v>
      </c>
      <c r="AI178" t="s">
        <v>23</v>
      </c>
      <c r="AJ178">
        <f>SUMIF(M179:X179,3,M180:X180)</f>
        <v>0</v>
      </c>
      <c r="AK178">
        <f>SUMIF(M179:X179,3,M181:X181)</f>
        <v>0</v>
      </c>
      <c r="AL178" t="str">
        <f aca="true" t="shared" si="164" ref="AL178:AW178">IF(M179=3,M178,"-")</f>
        <v>-</v>
      </c>
      <c r="AM178" t="str">
        <f t="shared" si="164"/>
        <v>-</v>
      </c>
      <c r="AN178" t="str">
        <f t="shared" si="164"/>
        <v>-</v>
      </c>
      <c r="AO178" t="str">
        <f t="shared" si="164"/>
        <v>-</v>
      </c>
      <c r="AP178" t="str">
        <f t="shared" si="164"/>
        <v>-</v>
      </c>
      <c r="AQ178" t="str">
        <f t="shared" si="164"/>
        <v>-</v>
      </c>
      <c r="AR178" t="str">
        <f t="shared" si="164"/>
        <v>-</v>
      </c>
      <c r="AS178" t="str">
        <f t="shared" si="164"/>
        <v>-</v>
      </c>
      <c r="AT178" t="str">
        <f t="shared" si="164"/>
        <v>-</v>
      </c>
      <c r="AU178" t="str">
        <f t="shared" si="164"/>
        <v>-</v>
      </c>
      <c r="AV178" t="str">
        <f t="shared" si="164"/>
        <v>-</v>
      </c>
      <c r="AW178" t="str">
        <f t="shared" si="164"/>
        <v>-</v>
      </c>
      <c r="AY178" s="33" t="s">
        <v>30</v>
      </c>
      <c r="AZ178" t="str">
        <f aca="true" t="shared" si="165" ref="AZ178:BK178">IF(M177=3,M179,"-")</f>
        <v>-</v>
      </c>
      <c r="BA178" t="str">
        <f t="shared" si="165"/>
        <v>-</v>
      </c>
      <c r="BB178" t="str">
        <f t="shared" si="165"/>
        <v>-</v>
      </c>
      <c r="BC178" t="str">
        <f t="shared" si="165"/>
        <v>-</v>
      </c>
      <c r="BD178">
        <f t="shared" si="165"/>
        <v>5</v>
      </c>
      <c r="BE178" t="str">
        <f t="shared" si="165"/>
        <v>-</v>
      </c>
      <c r="BF178" t="str">
        <f t="shared" si="165"/>
        <v>-</v>
      </c>
      <c r="BG178" t="str">
        <f t="shared" si="165"/>
        <v>-</v>
      </c>
      <c r="BH178" t="str">
        <f t="shared" si="165"/>
        <v>-</v>
      </c>
      <c r="BI178">
        <f t="shared" si="165"/>
        <v>5</v>
      </c>
      <c r="BJ178">
        <f t="shared" si="165"/>
        <v>6</v>
      </c>
      <c r="BK178" t="str">
        <f t="shared" si="165"/>
        <v>-</v>
      </c>
    </row>
    <row r="179" spans="2:63" ht="13.5">
      <c r="B179" s="50"/>
      <c r="C179" s="29" t="s">
        <v>19</v>
      </c>
      <c r="D179" s="3">
        <f>COUNTIF(AL176:AW176,1)</f>
        <v>0</v>
      </c>
      <c r="E179" s="3">
        <f>COUNTIF(AL177:AW177,1)</f>
        <v>0</v>
      </c>
      <c r="F179" s="3">
        <f>COUNTIF(AL178:AW178,1)</f>
        <v>0</v>
      </c>
      <c r="G179" s="3">
        <f>COUNTIF(AL179:AW179,1)</f>
        <v>0</v>
      </c>
      <c r="H179" s="3">
        <f>COUNTIF(AL180:AW180,1)</f>
        <v>1</v>
      </c>
      <c r="I179" s="3">
        <f>COUNTIF(AL181:AW181,1)</f>
        <v>0</v>
      </c>
      <c r="J179" s="13">
        <f>COUNTIF(M178:X178,1)</f>
        <v>1</v>
      </c>
      <c r="K179" s="52"/>
      <c r="L179" s="20" t="s">
        <v>9</v>
      </c>
      <c r="M179" s="22">
        <v>6</v>
      </c>
      <c r="N179" s="23">
        <v>6</v>
      </c>
      <c r="O179" s="22">
        <v>6</v>
      </c>
      <c r="P179" s="23"/>
      <c r="Q179" s="22">
        <v>5</v>
      </c>
      <c r="R179" s="23">
        <v>6</v>
      </c>
      <c r="S179" s="22">
        <v>6</v>
      </c>
      <c r="T179" s="23"/>
      <c r="U179" s="22">
        <v>6</v>
      </c>
      <c r="V179" s="23">
        <v>5</v>
      </c>
      <c r="W179" s="22">
        <v>6</v>
      </c>
      <c r="X179" s="23"/>
      <c r="Y179" s="53"/>
      <c r="AG179" s="31">
        <f>COUNTIF(M178:X178,4)</f>
        <v>1</v>
      </c>
      <c r="AI179" t="s">
        <v>24</v>
      </c>
      <c r="AJ179">
        <f>SUMIF(M179:X179,4,M180:X180)</f>
        <v>0</v>
      </c>
      <c r="AK179">
        <f>SUMIF(M179:X179,4,M181:X181)</f>
        <v>0</v>
      </c>
      <c r="AL179" t="str">
        <f aca="true" t="shared" si="166" ref="AL179:AW179">IF(M179=4,M178,"-")</f>
        <v>-</v>
      </c>
      <c r="AM179" t="str">
        <f t="shared" si="166"/>
        <v>-</v>
      </c>
      <c r="AN179" t="str">
        <f t="shared" si="166"/>
        <v>-</v>
      </c>
      <c r="AO179" t="str">
        <f t="shared" si="166"/>
        <v>-</v>
      </c>
      <c r="AP179" t="str">
        <f t="shared" si="166"/>
        <v>-</v>
      </c>
      <c r="AQ179" t="str">
        <f t="shared" si="166"/>
        <v>-</v>
      </c>
      <c r="AR179" t="str">
        <f t="shared" si="166"/>
        <v>-</v>
      </c>
      <c r="AS179" t="str">
        <f t="shared" si="166"/>
        <v>-</v>
      </c>
      <c r="AT179" t="str">
        <f t="shared" si="166"/>
        <v>-</v>
      </c>
      <c r="AU179" t="str">
        <f t="shared" si="166"/>
        <v>-</v>
      </c>
      <c r="AV179" t="str">
        <f t="shared" si="166"/>
        <v>-</v>
      </c>
      <c r="AW179" t="str">
        <f t="shared" si="166"/>
        <v>-</v>
      </c>
      <c r="AY179" s="34" t="s">
        <v>31</v>
      </c>
      <c r="AZ179" t="str">
        <f aca="true" t="shared" si="167" ref="AZ179:BK179">IF(M177=4,M179,"-")</f>
        <v>-</v>
      </c>
      <c r="BA179" t="str">
        <f t="shared" si="167"/>
        <v>-</v>
      </c>
      <c r="BB179" t="str">
        <f t="shared" si="167"/>
        <v>-</v>
      </c>
      <c r="BC179" t="str">
        <f t="shared" si="167"/>
        <v>-</v>
      </c>
      <c r="BD179" t="str">
        <f t="shared" si="167"/>
        <v>-</v>
      </c>
      <c r="BE179" t="str">
        <f t="shared" si="167"/>
        <v>-</v>
      </c>
      <c r="BF179">
        <f t="shared" si="167"/>
        <v>6</v>
      </c>
      <c r="BG179" t="str">
        <f t="shared" si="167"/>
        <v>-</v>
      </c>
      <c r="BH179">
        <f t="shared" si="167"/>
        <v>6</v>
      </c>
      <c r="BI179" t="str">
        <f t="shared" si="167"/>
        <v>-</v>
      </c>
      <c r="BJ179" t="str">
        <f t="shared" si="167"/>
        <v>-</v>
      </c>
      <c r="BK179" t="str">
        <f t="shared" si="167"/>
        <v>-</v>
      </c>
    </row>
    <row r="180" spans="2:63" ht="13.5">
      <c r="B180" s="50"/>
      <c r="C180" s="29" t="s">
        <v>20</v>
      </c>
      <c r="D180" s="3">
        <f>COUNTIF(AL176:AW176,2)</f>
        <v>0</v>
      </c>
      <c r="E180" s="3">
        <f>COUNTIF(AL177:AW177,2)</f>
        <v>0</v>
      </c>
      <c r="F180" s="3">
        <f>COUNTIF(AL178:AW178,2)</f>
        <v>0</v>
      </c>
      <c r="G180" s="3">
        <f>COUNTIF(AL179:AW179,2)</f>
        <v>0</v>
      </c>
      <c r="H180" s="3">
        <f>COUNTIF(AL180:AW180,2)</f>
        <v>0</v>
      </c>
      <c r="I180" s="3">
        <f>COUNTIF(AL181:AW181,2)</f>
        <v>1</v>
      </c>
      <c r="J180" s="13">
        <f>COUNTIF(M178:X178,2)</f>
        <v>1</v>
      </c>
      <c r="K180" s="52"/>
      <c r="L180" s="20" t="s">
        <v>6</v>
      </c>
      <c r="M180" s="24">
        <v>0.18</v>
      </c>
      <c r="N180" s="25">
        <v>0.23</v>
      </c>
      <c r="O180" s="24">
        <v>0.15</v>
      </c>
      <c r="P180" s="25"/>
      <c r="Q180" s="24">
        <v>0.14</v>
      </c>
      <c r="R180" s="25">
        <v>0.44</v>
      </c>
      <c r="S180" s="24">
        <v>0.11</v>
      </c>
      <c r="T180" s="25"/>
      <c r="U180" s="24">
        <v>0.12</v>
      </c>
      <c r="V180" s="25">
        <v>0.11</v>
      </c>
      <c r="W180" s="24">
        <v>0.29</v>
      </c>
      <c r="X180" s="25"/>
      <c r="Y180" s="53"/>
      <c r="AG180" s="31">
        <f>COUNTIF(M178:X178,5)</f>
        <v>2</v>
      </c>
      <c r="AI180" t="s">
        <v>25</v>
      </c>
      <c r="AJ180">
        <f>SUMIF(M179:X179,5,M180:X180)</f>
        <v>0.25</v>
      </c>
      <c r="AK180">
        <f>SUMIF(M179:X179,5,M181:X181)</f>
        <v>3</v>
      </c>
      <c r="AL180" t="str">
        <f aca="true" t="shared" si="168" ref="AL180:AW180">IF(M179=5,M178,"-")</f>
        <v>-</v>
      </c>
      <c r="AM180" t="str">
        <f t="shared" si="168"/>
        <v>-</v>
      </c>
      <c r="AN180" t="str">
        <f t="shared" si="168"/>
        <v>-</v>
      </c>
      <c r="AO180" t="str">
        <f t="shared" si="168"/>
        <v>-</v>
      </c>
      <c r="AP180">
        <f t="shared" si="168"/>
        <v>1</v>
      </c>
      <c r="AQ180" t="str">
        <f t="shared" si="168"/>
        <v>-</v>
      </c>
      <c r="AR180" t="str">
        <f t="shared" si="168"/>
        <v>-</v>
      </c>
      <c r="AS180" t="str">
        <f t="shared" si="168"/>
        <v>-</v>
      </c>
      <c r="AT180" t="str">
        <f t="shared" si="168"/>
        <v>-</v>
      </c>
      <c r="AU180">
        <f t="shared" si="168"/>
        <v>6</v>
      </c>
      <c r="AV180" t="str">
        <f t="shared" si="168"/>
        <v>-</v>
      </c>
      <c r="AW180" t="str">
        <f t="shared" si="168"/>
        <v>-</v>
      </c>
      <c r="AY180" s="35" t="s">
        <v>32</v>
      </c>
      <c r="AZ180">
        <f aca="true" t="shared" si="169" ref="AZ180:BK180">IF(M177=5,M179,"-")</f>
        <v>6</v>
      </c>
      <c r="BA180" t="str">
        <f t="shared" si="169"/>
        <v>-</v>
      </c>
      <c r="BB180" t="str">
        <f t="shared" si="169"/>
        <v>-</v>
      </c>
      <c r="BC180" t="str">
        <f t="shared" si="169"/>
        <v>-</v>
      </c>
      <c r="BD180" t="str">
        <f t="shared" si="169"/>
        <v>-</v>
      </c>
      <c r="BE180" t="str">
        <f t="shared" si="169"/>
        <v>-</v>
      </c>
      <c r="BF180" t="str">
        <f t="shared" si="169"/>
        <v>-</v>
      </c>
      <c r="BG180" t="str">
        <f t="shared" si="169"/>
        <v>-</v>
      </c>
      <c r="BH180" t="str">
        <f t="shared" si="169"/>
        <v>-</v>
      </c>
      <c r="BI180" t="str">
        <f t="shared" si="169"/>
        <v>-</v>
      </c>
      <c r="BJ180" t="str">
        <f t="shared" si="169"/>
        <v>-</v>
      </c>
      <c r="BK180" t="str">
        <f t="shared" si="169"/>
        <v>-</v>
      </c>
    </row>
    <row r="181" spans="2:63" ht="14.25" thickBot="1">
      <c r="B181" s="50"/>
      <c r="C181" s="30" t="s">
        <v>27</v>
      </c>
      <c r="D181" s="15">
        <f aca="true" t="shared" si="170" ref="D181:J181">IF(ISERROR(SUM(D179:D180)/D176),0,SUM(D179:D180)/D176)*100</f>
        <v>0</v>
      </c>
      <c r="E181" s="15">
        <f t="shared" si="170"/>
        <v>0</v>
      </c>
      <c r="F181" s="15">
        <f t="shared" si="170"/>
        <v>0</v>
      </c>
      <c r="G181" s="15">
        <f t="shared" si="170"/>
        <v>0</v>
      </c>
      <c r="H181" s="15">
        <f t="shared" si="170"/>
        <v>50</v>
      </c>
      <c r="I181" s="15">
        <f t="shared" si="170"/>
        <v>14.285714285714285</v>
      </c>
      <c r="J181" s="17">
        <f t="shared" si="170"/>
        <v>22.22222222222222</v>
      </c>
      <c r="K181" s="52"/>
      <c r="L181" s="21" t="s">
        <v>8</v>
      </c>
      <c r="M181" s="26">
        <v>4</v>
      </c>
      <c r="N181" s="27">
        <v>3</v>
      </c>
      <c r="O181" s="26">
        <v>3</v>
      </c>
      <c r="P181" s="27"/>
      <c r="Q181" s="26">
        <v>2</v>
      </c>
      <c r="R181" s="27">
        <v>6</v>
      </c>
      <c r="S181" s="26">
        <v>1</v>
      </c>
      <c r="T181" s="27"/>
      <c r="U181" s="26">
        <v>1</v>
      </c>
      <c r="V181" s="27">
        <v>1</v>
      </c>
      <c r="W181" s="26">
        <v>6</v>
      </c>
      <c r="X181" s="27"/>
      <c r="Y181" s="53"/>
      <c r="AG181" s="31">
        <f>COUNTIF(M178:X178,6)</f>
        <v>4</v>
      </c>
      <c r="AI181" t="s">
        <v>26</v>
      </c>
      <c r="AJ181">
        <f>SUMIF(M179:X179,6,M180:X180)</f>
        <v>1.52</v>
      </c>
      <c r="AK181">
        <f>SUMIF(M179:X179,6,M181:X181)</f>
        <v>24</v>
      </c>
      <c r="AL181">
        <f aca="true" t="shared" si="171" ref="AL181:AW181">IF(M179=6,M178,"-")</f>
        <v>5</v>
      </c>
      <c r="AM181">
        <f t="shared" si="171"/>
        <v>6</v>
      </c>
      <c r="AN181">
        <f t="shared" si="171"/>
        <v>4</v>
      </c>
      <c r="AO181" t="str">
        <f t="shared" si="171"/>
        <v>-</v>
      </c>
      <c r="AP181" t="str">
        <f t="shared" si="171"/>
        <v>-</v>
      </c>
      <c r="AQ181">
        <f t="shared" si="171"/>
        <v>6</v>
      </c>
      <c r="AR181">
        <f t="shared" si="171"/>
        <v>2</v>
      </c>
      <c r="AS181" t="str">
        <f t="shared" si="171"/>
        <v>-</v>
      </c>
      <c r="AT181">
        <f t="shared" si="171"/>
        <v>5</v>
      </c>
      <c r="AU181" t="str">
        <f t="shared" si="171"/>
        <v>-</v>
      </c>
      <c r="AV181">
        <f t="shared" si="171"/>
        <v>6</v>
      </c>
      <c r="AW181" t="str">
        <f t="shared" si="171"/>
        <v>-</v>
      </c>
      <c r="AY181" s="36" t="s">
        <v>33</v>
      </c>
      <c r="AZ181" t="str">
        <f aca="true" t="shared" si="172" ref="AZ181:BK181">IF(M177=6,M179,"-")</f>
        <v>-</v>
      </c>
      <c r="BA181" t="str">
        <f t="shared" si="172"/>
        <v>-</v>
      </c>
      <c r="BB181" t="str">
        <f t="shared" si="172"/>
        <v>-</v>
      </c>
      <c r="BC181" t="str">
        <f t="shared" si="172"/>
        <v>-</v>
      </c>
      <c r="BD181" t="str">
        <f t="shared" si="172"/>
        <v>-</v>
      </c>
      <c r="BE181">
        <f t="shared" si="172"/>
        <v>6</v>
      </c>
      <c r="BF181" t="str">
        <f t="shared" si="172"/>
        <v>-</v>
      </c>
      <c r="BG181" t="str">
        <f t="shared" si="172"/>
        <v>-</v>
      </c>
      <c r="BH181" t="str">
        <f t="shared" si="172"/>
        <v>-</v>
      </c>
      <c r="BI181" t="str">
        <f t="shared" si="172"/>
        <v>-</v>
      </c>
      <c r="BJ181" t="str">
        <f t="shared" si="172"/>
        <v>-</v>
      </c>
      <c r="BK181" t="str">
        <f t="shared" si="172"/>
        <v>-</v>
      </c>
    </row>
    <row r="182" spans="2:25" ht="14.25" thickBot="1">
      <c r="B182" s="54"/>
      <c r="C182" s="55"/>
      <c r="D182" s="56"/>
      <c r="E182" s="56"/>
      <c r="F182" s="56"/>
      <c r="G182" s="56"/>
      <c r="H182" s="56"/>
      <c r="I182" s="56"/>
      <c r="J182" s="56"/>
      <c r="K182" s="56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7"/>
    </row>
    <row r="183" ht="14.25" thickBot="1"/>
    <row r="184" spans="2:25" ht="13.5"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9"/>
    </row>
    <row r="185" spans="2:25" ht="14.25" thickBot="1">
      <c r="B185" s="50">
        <v>9</v>
      </c>
      <c r="C185" s="144" t="s">
        <v>114</v>
      </c>
      <c r="D185" s="144"/>
      <c r="E185" s="144"/>
      <c r="F185" s="145" t="s">
        <v>42</v>
      </c>
      <c r="G185" s="143"/>
      <c r="H185" s="143"/>
      <c r="I185" s="143"/>
      <c r="J185" s="52"/>
      <c r="K185" s="5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53"/>
    </row>
    <row r="186" spans="2:25" ht="14.25" thickBot="1">
      <c r="B186" s="50"/>
      <c r="C186" s="142" t="s">
        <v>115</v>
      </c>
      <c r="D186" s="142"/>
      <c r="E186" s="142"/>
      <c r="F186" s="143"/>
      <c r="G186" s="143"/>
      <c r="H186" s="143"/>
      <c r="I186" s="143"/>
      <c r="J186" s="52"/>
      <c r="K186" s="52"/>
      <c r="L186" s="4"/>
      <c r="M186" s="5" t="s">
        <v>34</v>
      </c>
      <c r="N186" s="5" t="s">
        <v>35</v>
      </c>
      <c r="O186" s="5" t="s">
        <v>36</v>
      </c>
      <c r="P186" s="5" t="s">
        <v>37</v>
      </c>
      <c r="Q186" s="5" t="s">
        <v>38</v>
      </c>
      <c r="R186" s="11" t="s">
        <v>39</v>
      </c>
      <c r="S186" s="1"/>
      <c r="T186" s="1"/>
      <c r="U186" s="1"/>
      <c r="V186" s="1"/>
      <c r="W186" s="1"/>
      <c r="X186" s="1"/>
      <c r="Y186" s="53"/>
    </row>
    <row r="187" spans="2:25" ht="13.5">
      <c r="B187" s="50"/>
      <c r="C187" s="1"/>
      <c r="D187" s="52"/>
      <c r="E187" s="52"/>
      <c r="F187" s="52"/>
      <c r="G187" s="52"/>
      <c r="H187" s="52"/>
      <c r="I187" s="52"/>
      <c r="J187" s="52"/>
      <c r="K187" s="52"/>
      <c r="L187" s="12" t="s">
        <v>28</v>
      </c>
      <c r="M187" s="37">
        <f aca="true" t="shared" si="173" ref="M187:M192">COUNTIF(AZ195:BK195,1)</f>
        <v>0</v>
      </c>
      <c r="N187" s="37">
        <f aca="true" t="shared" si="174" ref="N187:N192">COUNTIF(AZ195:BK195,2)</f>
        <v>0</v>
      </c>
      <c r="O187" s="37">
        <f aca="true" t="shared" si="175" ref="O187:O192">COUNTIF(AZ195:BK195,3)</f>
        <v>0</v>
      </c>
      <c r="P187" s="37">
        <f aca="true" t="shared" si="176" ref="P187:P192">COUNTIF(AZ195:BK195,4)</f>
        <v>0</v>
      </c>
      <c r="Q187" s="37">
        <f aca="true" t="shared" si="177" ref="Q187:Q192">COUNTIF(AZ195:BK195,5)</f>
        <v>0</v>
      </c>
      <c r="R187" s="38">
        <f aca="true" t="shared" si="178" ref="R187:R192">COUNTIF(AZ195:BK195,6)</f>
        <v>1</v>
      </c>
      <c r="S187" s="1"/>
      <c r="T187" s="117" t="s">
        <v>43</v>
      </c>
      <c r="U187" s="118"/>
      <c r="V187" s="119" t="s">
        <v>48</v>
      </c>
      <c r="W187" s="120"/>
      <c r="X187" s="1"/>
      <c r="Y187" s="53"/>
    </row>
    <row r="188" spans="2:25" ht="14.25" thickBot="1">
      <c r="B188" s="50"/>
      <c r="C188" s="1"/>
      <c r="D188" s="52"/>
      <c r="E188" s="52"/>
      <c r="F188" s="52"/>
      <c r="G188" s="52"/>
      <c r="H188" s="52"/>
      <c r="I188" s="52"/>
      <c r="J188" s="52"/>
      <c r="K188" s="52"/>
      <c r="L188" s="39" t="s">
        <v>29</v>
      </c>
      <c r="M188" s="37">
        <f t="shared" si="173"/>
        <v>0</v>
      </c>
      <c r="N188" s="37">
        <f t="shared" si="174"/>
        <v>0</v>
      </c>
      <c r="O188" s="37">
        <f t="shared" si="175"/>
        <v>0</v>
      </c>
      <c r="P188" s="37">
        <f t="shared" si="176"/>
        <v>0</v>
      </c>
      <c r="Q188" s="37">
        <f t="shared" si="177"/>
        <v>1</v>
      </c>
      <c r="R188" s="38">
        <f t="shared" si="178"/>
        <v>0</v>
      </c>
      <c r="S188" s="1"/>
      <c r="T188" s="121" t="s">
        <v>44</v>
      </c>
      <c r="U188" s="122"/>
      <c r="V188" s="111" t="s">
        <v>46</v>
      </c>
      <c r="W188" s="112"/>
      <c r="X188" s="1"/>
      <c r="Y188" s="53"/>
    </row>
    <row r="189" spans="2:25" ht="14.25" customHeight="1" thickBot="1">
      <c r="B189" s="50"/>
      <c r="C189" s="113" t="s">
        <v>40</v>
      </c>
      <c r="D189" s="123"/>
      <c r="E189" s="138">
        <f>(COUNTIF(M197:X197,1)*10)+(COUNTIF(M197:X197,2)*8)+(COUNTIF(M197:X197,3)*6)+(COUNTIF(M197:X197,4)*4)+(COUNTIF(M197:X197,5)*2)+(COUNTIF(M197:X197,6)*1)+(W190*J195)</f>
        <v>25</v>
      </c>
      <c r="F189" s="139"/>
      <c r="G189" s="52"/>
      <c r="H189" s="52"/>
      <c r="I189" s="52"/>
      <c r="J189" s="52"/>
      <c r="K189" s="52"/>
      <c r="L189" s="40" t="s">
        <v>30</v>
      </c>
      <c r="M189" s="37">
        <f t="shared" si="173"/>
        <v>0</v>
      </c>
      <c r="N189" s="37">
        <f t="shared" si="174"/>
        <v>0</v>
      </c>
      <c r="O189" s="37">
        <f t="shared" si="175"/>
        <v>0</v>
      </c>
      <c r="P189" s="37">
        <f t="shared" si="176"/>
        <v>0</v>
      </c>
      <c r="Q189" s="37">
        <f t="shared" si="177"/>
        <v>0</v>
      </c>
      <c r="R189" s="38">
        <f t="shared" si="178"/>
        <v>1</v>
      </c>
      <c r="S189" s="1"/>
      <c r="T189" s="126" t="s">
        <v>45</v>
      </c>
      <c r="U189" s="127"/>
      <c r="V189" s="128" t="s">
        <v>47</v>
      </c>
      <c r="W189" s="129"/>
      <c r="X189" s="1"/>
      <c r="Y189" s="53"/>
    </row>
    <row r="190" spans="2:25" ht="14.25" customHeight="1" thickBot="1">
      <c r="B190" s="50"/>
      <c r="C190" s="124"/>
      <c r="D190" s="125"/>
      <c r="E190" s="140"/>
      <c r="F190" s="141"/>
      <c r="G190" s="52"/>
      <c r="H190" s="52"/>
      <c r="I190" s="52"/>
      <c r="J190" s="52"/>
      <c r="K190" s="52"/>
      <c r="L190" s="41" t="s">
        <v>31</v>
      </c>
      <c r="M190" s="37">
        <f t="shared" si="173"/>
        <v>0</v>
      </c>
      <c r="N190" s="37">
        <f t="shared" si="174"/>
        <v>0</v>
      </c>
      <c r="O190" s="37">
        <f t="shared" si="175"/>
        <v>0</v>
      </c>
      <c r="P190" s="37">
        <f t="shared" si="176"/>
        <v>0</v>
      </c>
      <c r="Q190" s="37">
        <f t="shared" si="177"/>
        <v>0</v>
      </c>
      <c r="R190" s="38">
        <f t="shared" si="178"/>
        <v>2</v>
      </c>
      <c r="S190" s="1"/>
      <c r="T190" s="130" t="s">
        <v>49</v>
      </c>
      <c r="U190" s="131"/>
      <c r="V190" s="132"/>
      <c r="W190" s="136">
        <v>0</v>
      </c>
      <c r="X190" s="1"/>
      <c r="Y190" s="53"/>
    </row>
    <row r="191" spans="2:25" ht="14.25" customHeight="1" thickBot="1">
      <c r="B191" s="50"/>
      <c r="C191" s="113" t="s">
        <v>41</v>
      </c>
      <c r="D191" s="123"/>
      <c r="E191" s="138">
        <f>IF(ISERROR(E189/J195),0,E189/J195)</f>
        <v>3.5714285714285716</v>
      </c>
      <c r="F191" s="139"/>
      <c r="G191" s="52"/>
      <c r="H191" s="52"/>
      <c r="I191" s="52"/>
      <c r="J191" s="52"/>
      <c r="K191" s="52"/>
      <c r="L191" s="42" t="s">
        <v>32</v>
      </c>
      <c r="M191" s="37">
        <f t="shared" si="173"/>
        <v>0</v>
      </c>
      <c r="N191" s="37">
        <f t="shared" si="174"/>
        <v>0</v>
      </c>
      <c r="O191" s="37">
        <f t="shared" si="175"/>
        <v>0</v>
      </c>
      <c r="P191" s="37">
        <f t="shared" si="176"/>
        <v>0</v>
      </c>
      <c r="Q191" s="37">
        <f t="shared" si="177"/>
        <v>1</v>
      </c>
      <c r="R191" s="38">
        <f t="shared" si="178"/>
        <v>0</v>
      </c>
      <c r="S191" s="1"/>
      <c r="T191" s="133"/>
      <c r="U191" s="134"/>
      <c r="V191" s="135"/>
      <c r="W191" s="137"/>
      <c r="X191" s="1"/>
      <c r="Y191" s="53"/>
    </row>
    <row r="192" spans="2:25" ht="14.25" customHeight="1" thickBot="1">
      <c r="B192" s="50"/>
      <c r="C192" s="124"/>
      <c r="D192" s="125"/>
      <c r="E192" s="140"/>
      <c r="F192" s="141"/>
      <c r="G192" s="52"/>
      <c r="H192" s="52"/>
      <c r="I192" s="52"/>
      <c r="J192" s="52"/>
      <c r="K192" s="52"/>
      <c r="L192" s="43" t="s">
        <v>33</v>
      </c>
      <c r="M192" s="44">
        <f t="shared" si="173"/>
        <v>0</v>
      </c>
      <c r="N192" s="44">
        <f t="shared" si="174"/>
        <v>0</v>
      </c>
      <c r="O192" s="44">
        <f t="shared" si="175"/>
        <v>0</v>
      </c>
      <c r="P192" s="44">
        <f t="shared" si="176"/>
        <v>0</v>
      </c>
      <c r="Q192" s="44">
        <f t="shared" si="177"/>
        <v>0</v>
      </c>
      <c r="R192" s="45">
        <f t="shared" si="178"/>
        <v>1</v>
      </c>
      <c r="S192" s="1"/>
      <c r="T192" s="1"/>
      <c r="U192" s="1"/>
      <c r="V192" s="1"/>
      <c r="W192" s="1"/>
      <c r="X192" s="1"/>
      <c r="Y192" s="53"/>
    </row>
    <row r="193" spans="2:25" ht="14.25" thickBot="1">
      <c r="B193" s="50"/>
      <c r="C193" s="1"/>
      <c r="D193" s="52"/>
      <c r="E193" s="52"/>
      <c r="F193" s="52"/>
      <c r="G193" s="52"/>
      <c r="H193" s="52"/>
      <c r="I193" s="52"/>
      <c r="J193" s="52"/>
      <c r="K193" s="5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53"/>
    </row>
    <row r="194" spans="2:49" ht="14.25" thickBot="1">
      <c r="B194" s="50"/>
      <c r="C194" s="28"/>
      <c r="D194" s="5" t="s">
        <v>16</v>
      </c>
      <c r="E194" s="6" t="s">
        <v>0</v>
      </c>
      <c r="F194" s="7" t="s">
        <v>1</v>
      </c>
      <c r="G194" s="8" t="s">
        <v>2</v>
      </c>
      <c r="H194" s="9" t="s">
        <v>3</v>
      </c>
      <c r="I194" s="10" t="s">
        <v>4</v>
      </c>
      <c r="J194" s="11"/>
      <c r="K194" s="52"/>
      <c r="L194" s="19"/>
      <c r="M194" s="115" t="s">
        <v>10</v>
      </c>
      <c r="N194" s="116"/>
      <c r="O194" s="115" t="s">
        <v>11</v>
      </c>
      <c r="P194" s="116"/>
      <c r="Q194" s="115" t="s">
        <v>12</v>
      </c>
      <c r="R194" s="116"/>
      <c r="S194" s="115" t="s">
        <v>13</v>
      </c>
      <c r="T194" s="116"/>
      <c r="U194" s="115" t="s">
        <v>14</v>
      </c>
      <c r="V194" s="116"/>
      <c r="W194" s="115" t="s">
        <v>15</v>
      </c>
      <c r="X194" s="116"/>
      <c r="Y194" s="53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2:63" ht="13.5">
      <c r="B195" s="50"/>
      <c r="C195" s="29" t="s">
        <v>17</v>
      </c>
      <c r="D195" s="3">
        <f>COUNTIF(M198:X198,1)</f>
        <v>0</v>
      </c>
      <c r="E195" s="3">
        <f>COUNTIF(M198:X198,2)</f>
        <v>0</v>
      </c>
      <c r="F195" s="3">
        <f>COUNTIF(M198:X198,3)</f>
        <v>0</v>
      </c>
      <c r="G195" s="3">
        <f>COUNTIF(M198:X198,4)</f>
        <v>0</v>
      </c>
      <c r="H195" s="3">
        <f>COUNTIF(M198:X198,5)</f>
        <v>2</v>
      </c>
      <c r="I195" s="3">
        <f>COUNTIF(M198:X198,6)</f>
        <v>5</v>
      </c>
      <c r="J195" s="13">
        <f>SUM(D195:I195)</f>
        <v>7</v>
      </c>
      <c r="K195" s="52"/>
      <c r="L195" s="20"/>
      <c r="M195" s="61" t="s">
        <v>92</v>
      </c>
      <c r="N195" s="62"/>
      <c r="O195" s="61" t="s">
        <v>88</v>
      </c>
      <c r="P195" s="62" t="s">
        <v>109</v>
      </c>
      <c r="Q195" s="61" t="s">
        <v>108</v>
      </c>
      <c r="R195" s="62" t="s">
        <v>116</v>
      </c>
      <c r="S195" s="61" t="s">
        <v>108</v>
      </c>
      <c r="T195" s="62" t="s">
        <v>90</v>
      </c>
      <c r="U195" s="61"/>
      <c r="V195" s="62"/>
      <c r="W195" s="61"/>
      <c r="X195" s="62"/>
      <c r="Y195" s="53"/>
      <c r="AG195" s="31">
        <f>COUNTIF(M197:X197,1)</f>
        <v>1</v>
      </c>
      <c r="AI195" t="s">
        <v>21</v>
      </c>
      <c r="AJ195">
        <f>SUMIF(M198:X198,1,M199:X199)</f>
        <v>0</v>
      </c>
      <c r="AK195">
        <f>SUMIF(M198:X198,1,M200:X200)</f>
        <v>0</v>
      </c>
      <c r="AL195" t="str">
        <f aca="true" t="shared" si="179" ref="AL195:AW195">IF(M198=1,M197,"-")</f>
        <v>-</v>
      </c>
      <c r="AM195" t="str">
        <f t="shared" si="179"/>
        <v>-</v>
      </c>
      <c r="AN195" t="str">
        <f t="shared" si="179"/>
        <v>-</v>
      </c>
      <c r="AO195" t="str">
        <f t="shared" si="179"/>
        <v>-</v>
      </c>
      <c r="AP195" t="str">
        <f t="shared" si="179"/>
        <v>-</v>
      </c>
      <c r="AQ195" t="str">
        <f t="shared" si="179"/>
        <v>-</v>
      </c>
      <c r="AR195" t="str">
        <f t="shared" si="179"/>
        <v>-</v>
      </c>
      <c r="AS195" t="str">
        <f t="shared" si="179"/>
        <v>-</v>
      </c>
      <c r="AT195" t="str">
        <f t="shared" si="179"/>
        <v>-</v>
      </c>
      <c r="AU195" t="str">
        <f t="shared" si="179"/>
        <v>-</v>
      </c>
      <c r="AV195" t="str">
        <f t="shared" si="179"/>
        <v>-</v>
      </c>
      <c r="AW195" t="str">
        <f t="shared" si="179"/>
        <v>-</v>
      </c>
      <c r="AY195" t="s">
        <v>28</v>
      </c>
      <c r="AZ195" t="str">
        <f aca="true" t="shared" si="180" ref="AZ195:BK195">IF(M196=1,M198,"-")</f>
        <v>-</v>
      </c>
      <c r="BA195" t="str">
        <f t="shared" si="180"/>
        <v>-</v>
      </c>
      <c r="BB195" t="str">
        <f t="shared" si="180"/>
        <v>-</v>
      </c>
      <c r="BC195">
        <f t="shared" si="180"/>
        <v>6</v>
      </c>
      <c r="BD195" t="str">
        <f t="shared" si="180"/>
        <v>-</v>
      </c>
      <c r="BE195" t="str">
        <f t="shared" si="180"/>
        <v>-</v>
      </c>
      <c r="BF195" t="str">
        <f t="shared" si="180"/>
        <v>-</v>
      </c>
      <c r="BG195" t="str">
        <f t="shared" si="180"/>
        <v>-</v>
      </c>
      <c r="BH195" t="str">
        <f t="shared" si="180"/>
        <v>-</v>
      </c>
      <c r="BI195" t="str">
        <f t="shared" si="180"/>
        <v>-</v>
      </c>
      <c r="BJ195" t="str">
        <f t="shared" si="180"/>
        <v>-</v>
      </c>
      <c r="BK195" t="str">
        <f t="shared" si="180"/>
        <v>-</v>
      </c>
    </row>
    <row r="196" spans="2:63" ht="13.5">
      <c r="B196" s="50"/>
      <c r="C196" s="29" t="s">
        <v>6</v>
      </c>
      <c r="D196" s="18">
        <f>IF(ISERROR(SUMIF(M198:X198,1,M199:X199)/D195),0,SUMIF(M198:X198,1,M199:X199)/D195)</f>
        <v>0</v>
      </c>
      <c r="E196" s="18">
        <f>IF(ISERROR(SUMIF(M198:X198,2,M199:X199)/E195),0,SUMIF(M198:X198,2,M199:X199)/E195)</f>
        <v>0</v>
      </c>
      <c r="F196" s="18">
        <f>IF(ISERROR(SUMIF(M198:X198,3,M199:X199)/F195),0,SUMIF(M198:X198,3,M199:X199)/F195)</f>
        <v>0</v>
      </c>
      <c r="G196" s="18">
        <f>IF(ISERROR(SUMIF(M198:X198,4,M199:X199)/G195),0,SUMIF(M198:X198,4,M199:X199)/G195)</f>
        <v>0</v>
      </c>
      <c r="H196" s="18">
        <f>IF(ISERROR(SUMIF(M198:X198,5,M199:X199)/H195),0,SUMIF(M198:X198,5,M199:X199)/H195)</f>
        <v>0.265</v>
      </c>
      <c r="I196" s="18">
        <f>IF(ISERROR(SUMIF(M198:X198,6,M199:X199)/I195),0,SUMIF(M198:X198,6,M199:X199)/I195)</f>
        <v>0.262</v>
      </c>
      <c r="J196" s="16">
        <f>IF(ISERROR(SUM(M199:X199)/J195),0,SUM(M199:X199)/J195)</f>
        <v>0.26285714285714284</v>
      </c>
      <c r="K196" s="52"/>
      <c r="L196" s="20" t="s">
        <v>5</v>
      </c>
      <c r="M196" s="22">
        <v>6</v>
      </c>
      <c r="N196" s="23"/>
      <c r="O196" s="22">
        <v>4</v>
      </c>
      <c r="P196" s="23">
        <v>1</v>
      </c>
      <c r="Q196" s="22">
        <v>3</v>
      </c>
      <c r="R196" s="23">
        <v>4</v>
      </c>
      <c r="S196" s="22">
        <v>5</v>
      </c>
      <c r="T196" s="23">
        <v>2</v>
      </c>
      <c r="U196" s="22"/>
      <c r="V196" s="23"/>
      <c r="W196" s="22"/>
      <c r="X196" s="23"/>
      <c r="Y196" s="53"/>
      <c r="AG196" s="31">
        <f>COUNTIF(M197:X197,2)</f>
        <v>0</v>
      </c>
      <c r="AI196" t="s">
        <v>22</v>
      </c>
      <c r="AJ196">
        <f>SUMIF(M198:X198,2,M199:X199)</f>
        <v>0</v>
      </c>
      <c r="AK196">
        <f>SUMIF(M198:X198,2,M200:X200)</f>
        <v>0</v>
      </c>
      <c r="AL196" t="str">
        <f aca="true" t="shared" si="181" ref="AL196:AW196">IF(M198=2,M197,"-")</f>
        <v>-</v>
      </c>
      <c r="AM196" t="str">
        <f t="shared" si="181"/>
        <v>-</v>
      </c>
      <c r="AN196" t="str">
        <f t="shared" si="181"/>
        <v>-</v>
      </c>
      <c r="AO196" t="str">
        <f t="shared" si="181"/>
        <v>-</v>
      </c>
      <c r="AP196" t="str">
        <f t="shared" si="181"/>
        <v>-</v>
      </c>
      <c r="AQ196" t="str">
        <f t="shared" si="181"/>
        <v>-</v>
      </c>
      <c r="AR196" t="str">
        <f t="shared" si="181"/>
        <v>-</v>
      </c>
      <c r="AS196" t="str">
        <f t="shared" si="181"/>
        <v>-</v>
      </c>
      <c r="AT196" t="str">
        <f t="shared" si="181"/>
        <v>-</v>
      </c>
      <c r="AU196" t="str">
        <f t="shared" si="181"/>
        <v>-</v>
      </c>
      <c r="AV196" t="str">
        <f t="shared" si="181"/>
        <v>-</v>
      </c>
      <c r="AW196" t="str">
        <f t="shared" si="181"/>
        <v>-</v>
      </c>
      <c r="AY196" s="32" t="s">
        <v>29</v>
      </c>
      <c r="AZ196" t="str">
        <f aca="true" t="shared" si="182" ref="AZ196:BK196">IF(M196=2,M198,"-")</f>
        <v>-</v>
      </c>
      <c r="BA196" t="str">
        <f t="shared" si="182"/>
        <v>-</v>
      </c>
      <c r="BB196" t="str">
        <f t="shared" si="182"/>
        <v>-</v>
      </c>
      <c r="BC196" t="str">
        <f t="shared" si="182"/>
        <v>-</v>
      </c>
      <c r="BD196" t="str">
        <f t="shared" si="182"/>
        <v>-</v>
      </c>
      <c r="BE196" t="str">
        <f t="shared" si="182"/>
        <v>-</v>
      </c>
      <c r="BF196" t="str">
        <f t="shared" si="182"/>
        <v>-</v>
      </c>
      <c r="BG196">
        <f t="shared" si="182"/>
        <v>5</v>
      </c>
      <c r="BH196" t="str">
        <f t="shared" si="182"/>
        <v>-</v>
      </c>
      <c r="BI196" t="str">
        <f t="shared" si="182"/>
        <v>-</v>
      </c>
      <c r="BJ196" t="str">
        <f t="shared" si="182"/>
        <v>-</v>
      </c>
      <c r="BK196" t="str">
        <f t="shared" si="182"/>
        <v>-</v>
      </c>
    </row>
    <row r="197" spans="2:63" ht="13.5">
      <c r="B197" s="50"/>
      <c r="C197" s="29" t="s">
        <v>18</v>
      </c>
      <c r="D197" s="18">
        <f>IF(ISERROR(SUMIF(M198:X198,1,M200:X200)/D195),0,SUMIF(M198:X198,1,M200:X200)/D195)</f>
        <v>0</v>
      </c>
      <c r="E197" s="18">
        <f>IF(ISERROR(SUMIF(M198:X198,2,M200:X200)/E195),0,SUMIF(M198:X198,2,M200:X200)/E195)</f>
        <v>0</v>
      </c>
      <c r="F197" s="18">
        <f>IF(ISERROR(SUMIF(M198:X198,3,M200:X200)/F195),0,SUMIF(M198:X198,3,M200:X200)/F195)</f>
        <v>0</v>
      </c>
      <c r="G197" s="18">
        <f>IF(ISERROR(SUMIF(M198:X198,4,M200:X200)/G195),0,SUMIF(M198:X198,4,M200:X200)/G195)</f>
        <v>0</v>
      </c>
      <c r="H197" s="18">
        <f>IF(ISERROR(SUMIF(M198:X198,5,M200:X200)/H195),0,SUMIF(M198:X198,5,M200:X200)/H195)</f>
        <v>4.5</v>
      </c>
      <c r="I197" s="18">
        <f>IF(ISERROR(SUMIF(M198:X198,6,M200:X200)/I195),0,SUMIF(M198:X198,6,M200:X200)/I195)</f>
        <v>4</v>
      </c>
      <c r="J197" s="16">
        <f>IF(ISERROR(SUM(M200:X200)/J195),0,SUM(M200:X200)/J195)</f>
        <v>4.142857142857143</v>
      </c>
      <c r="K197" s="52"/>
      <c r="L197" s="20" t="s">
        <v>7</v>
      </c>
      <c r="M197" s="22">
        <v>1</v>
      </c>
      <c r="N197" s="23"/>
      <c r="O197" s="22">
        <v>4</v>
      </c>
      <c r="P197" s="23">
        <v>6</v>
      </c>
      <c r="Q197" s="22">
        <v>5</v>
      </c>
      <c r="R197" s="23">
        <v>3</v>
      </c>
      <c r="S197" s="22">
        <v>6</v>
      </c>
      <c r="T197" s="23">
        <v>6</v>
      </c>
      <c r="U197" s="22"/>
      <c r="V197" s="23"/>
      <c r="W197" s="22"/>
      <c r="X197" s="23"/>
      <c r="Y197" s="53"/>
      <c r="AG197" s="31">
        <f>COUNTIF(M197:X197,3)</f>
        <v>1</v>
      </c>
      <c r="AI197" t="s">
        <v>23</v>
      </c>
      <c r="AJ197">
        <f>SUMIF(M198:X198,3,M199:X199)</f>
        <v>0</v>
      </c>
      <c r="AK197">
        <f>SUMIF(M198:X198,3,M200:X200)</f>
        <v>0</v>
      </c>
      <c r="AL197" t="str">
        <f aca="true" t="shared" si="183" ref="AL197:AW197">IF(M198=3,M197,"-")</f>
        <v>-</v>
      </c>
      <c r="AM197" t="str">
        <f t="shared" si="183"/>
        <v>-</v>
      </c>
      <c r="AN197" t="str">
        <f t="shared" si="183"/>
        <v>-</v>
      </c>
      <c r="AO197" t="str">
        <f t="shared" si="183"/>
        <v>-</v>
      </c>
      <c r="AP197" t="str">
        <f t="shared" si="183"/>
        <v>-</v>
      </c>
      <c r="AQ197" t="str">
        <f t="shared" si="183"/>
        <v>-</v>
      </c>
      <c r="AR197" t="str">
        <f t="shared" si="183"/>
        <v>-</v>
      </c>
      <c r="AS197" t="str">
        <f t="shared" si="183"/>
        <v>-</v>
      </c>
      <c r="AT197" t="str">
        <f t="shared" si="183"/>
        <v>-</v>
      </c>
      <c r="AU197" t="str">
        <f t="shared" si="183"/>
        <v>-</v>
      </c>
      <c r="AV197" t="str">
        <f t="shared" si="183"/>
        <v>-</v>
      </c>
      <c r="AW197" t="str">
        <f t="shared" si="183"/>
        <v>-</v>
      </c>
      <c r="AY197" s="33" t="s">
        <v>30</v>
      </c>
      <c r="AZ197" t="str">
        <f aca="true" t="shared" si="184" ref="AZ197:BK197">IF(M196=3,M198,"-")</f>
        <v>-</v>
      </c>
      <c r="BA197" t="str">
        <f t="shared" si="184"/>
        <v>-</v>
      </c>
      <c r="BB197" t="str">
        <f t="shared" si="184"/>
        <v>-</v>
      </c>
      <c r="BC197" t="str">
        <f t="shared" si="184"/>
        <v>-</v>
      </c>
      <c r="BD197">
        <f t="shared" si="184"/>
        <v>6</v>
      </c>
      <c r="BE197" t="str">
        <f t="shared" si="184"/>
        <v>-</v>
      </c>
      <c r="BF197" t="str">
        <f t="shared" si="184"/>
        <v>-</v>
      </c>
      <c r="BG197" t="str">
        <f t="shared" si="184"/>
        <v>-</v>
      </c>
      <c r="BH197" t="str">
        <f t="shared" si="184"/>
        <v>-</v>
      </c>
      <c r="BI197" t="str">
        <f t="shared" si="184"/>
        <v>-</v>
      </c>
      <c r="BJ197" t="str">
        <f t="shared" si="184"/>
        <v>-</v>
      </c>
      <c r="BK197" t="str">
        <f t="shared" si="184"/>
        <v>-</v>
      </c>
    </row>
    <row r="198" spans="2:63" ht="13.5">
      <c r="B198" s="50"/>
      <c r="C198" s="29" t="s">
        <v>19</v>
      </c>
      <c r="D198" s="3">
        <f>COUNTIF(AL195:AW195,1)</f>
        <v>0</v>
      </c>
      <c r="E198" s="3">
        <f>COUNTIF(AL196:AW196,1)</f>
        <v>0</v>
      </c>
      <c r="F198" s="3">
        <f>COUNTIF(AL197:AW197,1)</f>
        <v>0</v>
      </c>
      <c r="G198" s="3">
        <f>COUNTIF(AL198:AW198,1)</f>
        <v>0</v>
      </c>
      <c r="H198" s="3">
        <f>COUNTIF(AL199:AW199,1)</f>
        <v>0</v>
      </c>
      <c r="I198" s="3">
        <f>COUNTIF(AL200:AW200,1)</f>
        <v>1</v>
      </c>
      <c r="J198" s="13">
        <f>COUNTIF(M197:X197,1)</f>
        <v>1</v>
      </c>
      <c r="K198" s="52"/>
      <c r="L198" s="20" t="s">
        <v>9</v>
      </c>
      <c r="M198" s="22">
        <v>6</v>
      </c>
      <c r="N198" s="23"/>
      <c r="O198" s="22">
        <v>6</v>
      </c>
      <c r="P198" s="23">
        <v>6</v>
      </c>
      <c r="Q198" s="22">
        <v>6</v>
      </c>
      <c r="R198" s="23">
        <v>6</v>
      </c>
      <c r="S198" s="22">
        <v>5</v>
      </c>
      <c r="T198" s="23">
        <v>5</v>
      </c>
      <c r="U198" s="22"/>
      <c r="V198" s="23"/>
      <c r="W198" s="22"/>
      <c r="X198" s="23"/>
      <c r="Y198" s="53"/>
      <c r="AG198" s="31">
        <f>COUNTIF(M197:X197,4)</f>
        <v>1</v>
      </c>
      <c r="AI198" t="s">
        <v>24</v>
      </c>
      <c r="AJ198">
        <f>SUMIF(M198:X198,4,M199:X199)</f>
        <v>0</v>
      </c>
      <c r="AK198">
        <f>SUMIF(M198:X198,4,M200:X200)</f>
        <v>0</v>
      </c>
      <c r="AL198" t="str">
        <f aca="true" t="shared" si="185" ref="AL198:AW198">IF(M198=4,M197,"-")</f>
        <v>-</v>
      </c>
      <c r="AM198" t="str">
        <f t="shared" si="185"/>
        <v>-</v>
      </c>
      <c r="AN198" t="str">
        <f t="shared" si="185"/>
        <v>-</v>
      </c>
      <c r="AO198" t="str">
        <f t="shared" si="185"/>
        <v>-</v>
      </c>
      <c r="AP198" t="str">
        <f t="shared" si="185"/>
        <v>-</v>
      </c>
      <c r="AQ198" t="str">
        <f t="shared" si="185"/>
        <v>-</v>
      </c>
      <c r="AR198" t="str">
        <f t="shared" si="185"/>
        <v>-</v>
      </c>
      <c r="AS198" t="str">
        <f t="shared" si="185"/>
        <v>-</v>
      </c>
      <c r="AT198" t="str">
        <f t="shared" si="185"/>
        <v>-</v>
      </c>
      <c r="AU198" t="str">
        <f t="shared" si="185"/>
        <v>-</v>
      </c>
      <c r="AV198" t="str">
        <f t="shared" si="185"/>
        <v>-</v>
      </c>
      <c r="AW198" t="str">
        <f t="shared" si="185"/>
        <v>-</v>
      </c>
      <c r="AY198" s="34" t="s">
        <v>31</v>
      </c>
      <c r="AZ198" t="str">
        <f aca="true" t="shared" si="186" ref="AZ198:BK198">IF(M196=4,M198,"-")</f>
        <v>-</v>
      </c>
      <c r="BA198" t="str">
        <f t="shared" si="186"/>
        <v>-</v>
      </c>
      <c r="BB198">
        <f t="shared" si="186"/>
        <v>6</v>
      </c>
      <c r="BC198" t="str">
        <f t="shared" si="186"/>
        <v>-</v>
      </c>
      <c r="BD198" t="str">
        <f t="shared" si="186"/>
        <v>-</v>
      </c>
      <c r="BE198">
        <f t="shared" si="186"/>
        <v>6</v>
      </c>
      <c r="BF198" t="str">
        <f t="shared" si="186"/>
        <v>-</v>
      </c>
      <c r="BG198" t="str">
        <f t="shared" si="186"/>
        <v>-</v>
      </c>
      <c r="BH198" t="str">
        <f t="shared" si="186"/>
        <v>-</v>
      </c>
      <c r="BI198" t="str">
        <f t="shared" si="186"/>
        <v>-</v>
      </c>
      <c r="BJ198" t="str">
        <f t="shared" si="186"/>
        <v>-</v>
      </c>
      <c r="BK198" t="str">
        <f t="shared" si="186"/>
        <v>-</v>
      </c>
    </row>
    <row r="199" spans="2:63" ht="13.5">
      <c r="B199" s="50"/>
      <c r="C199" s="29" t="s">
        <v>20</v>
      </c>
      <c r="D199" s="3">
        <f>COUNTIF(AL195:AW195,2)</f>
        <v>0</v>
      </c>
      <c r="E199" s="3">
        <f>COUNTIF(AL196:AW196,2)</f>
        <v>0</v>
      </c>
      <c r="F199" s="3">
        <f>COUNTIF(AL197:AW197,2)</f>
        <v>0</v>
      </c>
      <c r="G199" s="3">
        <f>COUNTIF(AL198:AW198,2)</f>
        <v>0</v>
      </c>
      <c r="H199" s="3">
        <f>COUNTIF(AL199:AW199,2)</f>
        <v>0</v>
      </c>
      <c r="I199" s="3">
        <f>COUNTIF(AL200:AW200,2)</f>
        <v>0</v>
      </c>
      <c r="J199" s="13">
        <f>COUNTIF(M197:X197,2)</f>
        <v>0</v>
      </c>
      <c r="K199" s="52"/>
      <c r="L199" s="20" t="s">
        <v>6</v>
      </c>
      <c r="M199" s="24">
        <v>0.36</v>
      </c>
      <c r="N199" s="25"/>
      <c r="O199" s="24">
        <v>0.18</v>
      </c>
      <c r="P199" s="25">
        <v>0.29</v>
      </c>
      <c r="Q199" s="24">
        <v>0.28</v>
      </c>
      <c r="R199" s="25">
        <v>0.2</v>
      </c>
      <c r="S199" s="24">
        <v>0.35</v>
      </c>
      <c r="T199" s="25">
        <v>0.18</v>
      </c>
      <c r="U199" s="24"/>
      <c r="V199" s="25"/>
      <c r="W199" s="24"/>
      <c r="X199" s="25"/>
      <c r="Y199" s="53"/>
      <c r="AG199" s="31">
        <f>COUNTIF(M197:X197,5)</f>
        <v>1</v>
      </c>
      <c r="AI199" t="s">
        <v>25</v>
      </c>
      <c r="AJ199">
        <f>SUMIF(M198:X198,5,M199:X199)</f>
        <v>0.53</v>
      </c>
      <c r="AK199">
        <f>SUMIF(M198:X198,5,M200:X200)</f>
        <v>9</v>
      </c>
      <c r="AL199" t="str">
        <f aca="true" t="shared" si="187" ref="AL199:AW199">IF(M198=5,M197,"-")</f>
        <v>-</v>
      </c>
      <c r="AM199" t="str">
        <f t="shared" si="187"/>
        <v>-</v>
      </c>
      <c r="AN199" t="str">
        <f t="shared" si="187"/>
        <v>-</v>
      </c>
      <c r="AO199" t="str">
        <f t="shared" si="187"/>
        <v>-</v>
      </c>
      <c r="AP199" t="str">
        <f t="shared" si="187"/>
        <v>-</v>
      </c>
      <c r="AQ199" t="str">
        <f t="shared" si="187"/>
        <v>-</v>
      </c>
      <c r="AR199">
        <f t="shared" si="187"/>
        <v>6</v>
      </c>
      <c r="AS199">
        <f t="shared" si="187"/>
        <v>6</v>
      </c>
      <c r="AT199" t="str">
        <f t="shared" si="187"/>
        <v>-</v>
      </c>
      <c r="AU199" t="str">
        <f t="shared" si="187"/>
        <v>-</v>
      </c>
      <c r="AV199" t="str">
        <f t="shared" si="187"/>
        <v>-</v>
      </c>
      <c r="AW199" t="str">
        <f t="shared" si="187"/>
        <v>-</v>
      </c>
      <c r="AY199" s="35" t="s">
        <v>32</v>
      </c>
      <c r="AZ199" t="str">
        <f aca="true" t="shared" si="188" ref="AZ199:BK199">IF(M196=5,M198,"-")</f>
        <v>-</v>
      </c>
      <c r="BA199" t="str">
        <f t="shared" si="188"/>
        <v>-</v>
      </c>
      <c r="BB199" t="str">
        <f t="shared" si="188"/>
        <v>-</v>
      </c>
      <c r="BC199" t="str">
        <f t="shared" si="188"/>
        <v>-</v>
      </c>
      <c r="BD199" t="str">
        <f t="shared" si="188"/>
        <v>-</v>
      </c>
      <c r="BE199" t="str">
        <f t="shared" si="188"/>
        <v>-</v>
      </c>
      <c r="BF199">
        <f t="shared" si="188"/>
        <v>5</v>
      </c>
      <c r="BG199" t="str">
        <f t="shared" si="188"/>
        <v>-</v>
      </c>
      <c r="BH199" t="str">
        <f t="shared" si="188"/>
        <v>-</v>
      </c>
      <c r="BI199" t="str">
        <f t="shared" si="188"/>
        <v>-</v>
      </c>
      <c r="BJ199" t="str">
        <f t="shared" si="188"/>
        <v>-</v>
      </c>
      <c r="BK199" t="str">
        <f t="shared" si="188"/>
        <v>-</v>
      </c>
    </row>
    <row r="200" spans="2:63" ht="14.25" thickBot="1">
      <c r="B200" s="50"/>
      <c r="C200" s="30" t="s">
        <v>27</v>
      </c>
      <c r="D200" s="15">
        <f aca="true" t="shared" si="189" ref="D200:J200">IF(ISERROR(SUM(D198:D199)/D195),0,SUM(D198:D199)/D195)*100</f>
        <v>0</v>
      </c>
      <c r="E200" s="15">
        <f t="shared" si="189"/>
        <v>0</v>
      </c>
      <c r="F200" s="15">
        <f t="shared" si="189"/>
        <v>0</v>
      </c>
      <c r="G200" s="15">
        <f t="shared" si="189"/>
        <v>0</v>
      </c>
      <c r="H200" s="15">
        <f t="shared" si="189"/>
        <v>0</v>
      </c>
      <c r="I200" s="15">
        <f t="shared" si="189"/>
        <v>20</v>
      </c>
      <c r="J200" s="17">
        <f t="shared" si="189"/>
        <v>14.285714285714285</v>
      </c>
      <c r="K200" s="52"/>
      <c r="L200" s="21" t="s">
        <v>8</v>
      </c>
      <c r="M200" s="26">
        <v>2</v>
      </c>
      <c r="N200" s="27"/>
      <c r="O200" s="26">
        <v>4</v>
      </c>
      <c r="P200" s="27">
        <v>6</v>
      </c>
      <c r="Q200" s="26">
        <v>2</v>
      </c>
      <c r="R200" s="27">
        <v>6</v>
      </c>
      <c r="S200" s="26">
        <v>6</v>
      </c>
      <c r="T200" s="27">
        <v>3</v>
      </c>
      <c r="U200" s="26"/>
      <c r="V200" s="27"/>
      <c r="W200" s="26"/>
      <c r="X200" s="27"/>
      <c r="Y200" s="53"/>
      <c r="AG200" s="31">
        <f>COUNTIF(M197:X197,6)</f>
        <v>3</v>
      </c>
      <c r="AI200" t="s">
        <v>26</v>
      </c>
      <c r="AJ200">
        <f>SUMIF(M198:X198,6,M199:X199)</f>
        <v>1.31</v>
      </c>
      <c r="AK200">
        <f>SUMIF(M198:X198,6,M200:X200)</f>
        <v>20</v>
      </c>
      <c r="AL200">
        <f aca="true" t="shared" si="190" ref="AL200:AW200">IF(M198=6,M197,"-")</f>
        <v>1</v>
      </c>
      <c r="AM200" t="str">
        <f t="shared" si="190"/>
        <v>-</v>
      </c>
      <c r="AN200">
        <f t="shared" si="190"/>
        <v>4</v>
      </c>
      <c r="AO200">
        <f t="shared" si="190"/>
        <v>6</v>
      </c>
      <c r="AP200">
        <f t="shared" si="190"/>
        <v>5</v>
      </c>
      <c r="AQ200">
        <f t="shared" si="190"/>
        <v>3</v>
      </c>
      <c r="AR200" t="str">
        <f t="shared" si="190"/>
        <v>-</v>
      </c>
      <c r="AS200" t="str">
        <f t="shared" si="190"/>
        <v>-</v>
      </c>
      <c r="AT200" t="str">
        <f t="shared" si="190"/>
        <v>-</v>
      </c>
      <c r="AU200" t="str">
        <f t="shared" si="190"/>
        <v>-</v>
      </c>
      <c r="AV200" t="str">
        <f t="shared" si="190"/>
        <v>-</v>
      </c>
      <c r="AW200" t="str">
        <f t="shared" si="190"/>
        <v>-</v>
      </c>
      <c r="AY200" s="36" t="s">
        <v>33</v>
      </c>
      <c r="AZ200">
        <f aca="true" t="shared" si="191" ref="AZ200:BK200">IF(M196=6,M198,"-")</f>
        <v>6</v>
      </c>
      <c r="BA200" t="str">
        <f t="shared" si="191"/>
        <v>-</v>
      </c>
      <c r="BB200" t="str">
        <f t="shared" si="191"/>
        <v>-</v>
      </c>
      <c r="BC200" t="str">
        <f t="shared" si="191"/>
        <v>-</v>
      </c>
      <c r="BD200" t="str">
        <f t="shared" si="191"/>
        <v>-</v>
      </c>
      <c r="BE200" t="str">
        <f t="shared" si="191"/>
        <v>-</v>
      </c>
      <c r="BF200" t="str">
        <f t="shared" si="191"/>
        <v>-</v>
      </c>
      <c r="BG200" t="str">
        <f t="shared" si="191"/>
        <v>-</v>
      </c>
      <c r="BH200" t="str">
        <f t="shared" si="191"/>
        <v>-</v>
      </c>
      <c r="BI200" t="str">
        <f t="shared" si="191"/>
        <v>-</v>
      </c>
      <c r="BJ200" t="str">
        <f t="shared" si="191"/>
        <v>-</v>
      </c>
      <c r="BK200" t="str">
        <f t="shared" si="191"/>
        <v>-</v>
      </c>
    </row>
    <row r="201" spans="2:25" ht="14.25" thickBot="1">
      <c r="B201" s="54"/>
      <c r="C201" s="55"/>
      <c r="D201" s="56"/>
      <c r="E201" s="56"/>
      <c r="F201" s="56"/>
      <c r="G201" s="56"/>
      <c r="H201" s="56"/>
      <c r="I201" s="56"/>
      <c r="J201" s="56"/>
      <c r="K201" s="56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7"/>
    </row>
    <row r="202" ht="14.25" thickBot="1"/>
    <row r="203" spans="2:25" ht="13.5"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9"/>
    </row>
    <row r="204" spans="2:25" ht="14.25" thickBot="1">
      <c r="B204" s="50">
        <v>10</v>
      </c>
      <c r="C204" s="144" t="s">
        <v>60</v>
      </c>
      <c r="D204" s="144"/>
      <c r="E204" s="144"/>
      <c r="F204" s="145" t="s">
        <v>62</v>
      </c>
      <c r="G204" s="143"/>
      <c r="H204" s="143"/>
      <c r="I204" s="143"/>
      <c r="J204" s="52"/>
      <c r="K204" s="5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53"/>
    </row>
    <row r="205" spans="2:25" ht="14.25" thickBot="1">
      <c r="B205" s="50"/>
      <c r="C205" s="142" t="s">
        <v>61</v>
      </c>
      <c r="D205" s="142"/>
      <c r="E205" s="142"/>
      <c r="F205" s="143"/>
      <c r="G205" s="143"/>
      <c r="H205" s="143"/>
      <c r="I205" s="143"/>
      <c r="J205" s="52"/>
      <c r="K205" s="52"/>
      <c r="L205" s="4"/>
      <c r="M205" s="5" t="s">
        <v>34</v>
      </c>
      <c r="N205" s="5" t="s">
        <v>35</v>
      </c>
      <c r="O205" s="5" t="s">
        <v>36</v>
      </c>
      <c r="P205" s="5" t="s">
        <v>37</v>
      </c>
      <c r="Q205" s="5" t="s">
        <v>38</v>
      </c>
      <c r="R205" s="11" t="s">
        <v>39</v>
      </c>
      <c r="S205" s="1"/>
      <c r="T205" s="1"/>
      <c r="U205" s="1"/>
      <c r="V205" s="1"/>
      <c r="W205" s="1"/>
      <c r="X205" s="1"/>
      <c r="Y205" s="53"/>
    </row>
    <row r="206" spans="2:25" ht="13.5">
      <c r="B206" s="50"/>
      <c r="C206" s="1"/>
      <c r="D206" s="52"/>
      <c r="E206" s="52"/>
      <c r="F206" s="52"/>
      <c r="G206" s="52"/>
      <c r="H206" s="52"/>
      <c r="I206" s="52"/>
      <c r="J206" s="52"/>
      <c r="K206" s="52"/>
      <c r="L206" s="12" t="s">
        <v>28</v>
      </c>
      <c r="M206" s="37">
        <f aca="true" t="shared" si="192" ref="M206:M211">COUNTIF(AZ214:BK214,1)</f>
        <v>0</v>
      </c>
      <c r="N206" s="37">
        <f aca="true" t="shared" si="193" ref="N206:N211">COUNTIF(AZ214:BK214,2)</f>
        <v>0</v>
      </c>
      <c r="O206" s="37">
        <f aca="true" t="shared" si="194" ref="O206:O211">COUNTIF(AZ214:BK214,3)</f>
        <v>0</v>
      </c>
      <c r="P206" s="37">
        <f aca="true" t="shared" si="195" ref="P206:P211">COUNTIF(AZ214:BK214,4)</f>
        <v>0</v>
      </c>
      <c r="Q206" s="37">
        <f aca="true" t="shared" si="196" ref="Q206:Q211">COUNTIF(AZ214:BK214,5)</f>
        <v>0</v>
      </c>
      <c r="R206" s="38">
        <f aca="true" t="shared" si="197" ref="R206:R211">COUNTIF(AZ214:BK214,6)</f>
        <v>0</v>
      </c>
      <c r="S206" s="1"/>
      <c r="T206" s="117" t="s">
        <v>43</v>
      </c>
      <c r="U206" s="118"/>
      <c r="V206" s="119" t="s">
        <v>48</v>
      </c>
      <c r="W206" s="120"/>
      <c r="X206" s="1"/>
      <c r="Y206" s="53"/>
    </row>
    <row r="207" spans="2:25" ht="14.25" thickBot="1">
      <c r="B207" s="50"/>
      <c r="C207" s="1"/>
      <c r="D207" s="52"/>
      <c r="E207" s="52"/>
      <c r="F207" s="52"/>
      <c r="G207" s="52"/>
      <c r="H207" s="52"/>
      <c r="I207" s="52"/>
      <c r="J207" s="52"/>
      <c r="K207" s="52"/>
      <c r="L207" s="39" t="s">
        <v>29</v>
      </c>
      <c r="M207" s="37">
        <f t="shared" si="192"/>
        <v>0</v>
      </c>
      <c r="N207" s="37">
        <f t="shared" si="193"/>
        <v>0</v>
      </c>
      <c r="O207" s="37">
        <f t="shared" si="194"/>
        <v>0</v>
      </c>
      <c r="P207" s="37">
        <f t="shared" si="195"/>
        <v>0</v>
      </c>
      <c r="Q207" s="37">
        <f t="shared" si="196"/>
        <v>0</v>
      </c>
      <c r="R207" s="38">
        <f t="shared" si="197"/>
        <v>0</v>
      </c>
      <c r="S207" s="1"/>
      <c r="T207" s="121" t="s">
        <v>44</v>
      </c>
      <c r="U207" s="122"/>
      <c r="V207" s="111" t="s">
        <v>46</v>
      </c>
      <c r="W207" s="112"/>
      <c r="X207" s="1"/>
      <c r="Y207" s="53"/>
    </row>
    <row r="208" spans="2:25" ht="14.25" customHeight="1" thickBot="1">
      <c r="B208" s="50"/>
      <c r="C208" s="113" t="s">
        <v>40</v>
      </c>
      <c r="D208" s="123"/>
      <c r="E208" s="138">
        <f>(COUNTIF(M216:X216,1)*10)+(COUNTIF(M216:X216,2)*8)+(COUNTIF(M216:X216,3)*6)+(COUNTIF(M216:X216,4)*4)+(COUNTIF(M216:X216,5)*2)+(COUNTIF(M216:X216,6)*1)+(W209*J214)</f>
        <v>0</v>
      </c>
      <c r="F208" s="139"/>
      <c r="G208" s="52"/>
      <c r="H208" s="52"/>
      <c r="I208" s="52"/>
      <c r="J208" s="52"/>
      <c r="K208" s="52"/>
      <c r="L208" s="40" t="s">
        <v>30</v>
      </c>
      <c r="M208" s="37">
        <f t="shared" si="192"/>
        <v>0</v>
      </c>
      <c r="N208" s="37">
        <f t="shared" si="193"/>
        <v>0</v>
      </c>
      <c r="O208" s="37">
        <f t="shared" si="194"/>
        <v>0</v>
      </c>
      <c r="P208" s="37">
        <f t="shared" si="195"/>
        <v>0</v>
      </c>
      <c r="Q208" s="37">
        <f t="shared" si="196"/>
        <v>0</v>
      </c>
      <c r="R208" s="38">
        <f t="shared" si="197"/>
        <v>0</v>
      </c>
      <c r="S208" s="1"/>
      <c r="T208" s="126" t="s">
        <v>45</v>
      </c>
      <c r="U208" s="127"/>
      <c r="V208" s="128" t="s">
        <v>47</v>
      </c>
      <c r="W208" s="129"/>
      <c r="X208" s="1"/>
      <c r="Y208" s="53"/>
    </row>
    <row r="209" spans="2:25" ht="14.25" customHeight="1" thickBot="1">
      <c r="B209" s="50"/>
      <c r="C209" s="124"/>
      <c r="D209" s="125"/>
      <c r="E209" s="140"/>
      <c r="F209" s="141"/>
      <c r="G209" s="52"/>
      <c r="H209" s="52"/>
      <c r="I209" s="52"/>
      <c r="J209" s="52"/>
      <c r="K209" s="52"/>
      <c r="L209" s="41" t="s">
        <v>31</v>
      </c>
      <c r="M209" s="37">
        <f t="shared" si="192"/>
        <v>0</v>
      </c>
      <c r="N209" s="37">
        <f t="shared" si="193"/>
        <v>0</v>
      </c>
      <c r="O209" s="37">
        <f t="shared" si="194"/>
        <v>0</v>
      </c>
      <c r="P209" s="37">
        <f t="shared" si="195"/>
        <v>0</v>
      </c>
      <c r="Q209" s="37">
        <f t="shared" si="196"/>
        <v>0</v>
      </c>
      <c r="R209" s="38">
        <f t="shared" si="197"/>
        <v>0</v>
      </c>
      <c r="S209" s="1"/>
      <c r="T209" s="130" t="s">
        <v>49</v>
      </c>
      <c r="U209" s="131"/>
      <c r="V209" s="132"/>
      <c r="W209" s="136">
        <v>0</v>
      </c>
      <c r="X209" s="1"/>
      <c r="Y209" s="53"/>
    </row>
    <row r="210" spans="2:25" ht="14.25" customHeight="1" thickBot="1">
      <c r="B210" s="50"/>
      <c r="C210" s="113" t="s">
        <v>41</v>
      </c>
      <c r="D210" s="123"/>
      <c r="E210" s="138">
        <f>IF(ISERROR(E208/J214),0,E208/J214)</f>
        <v>0</v>
      </c>
      <c r="F210" s="139"/>
      <c r="G210" s="52"/>
      <c r="H210" s="52"/>
      <c r="I210" s="52"/>
      <c r="J210" s="52"/>
      <c r="K210" s="52"/>
      <c r="L210" s="42" t="s">
        <v>32</v>
      </c>
      <c r="M210" s="37">
        <f t="shared" si="192"/>
        <v>0</v>
      </c>
      <c r="N210" s="37">
        <f t="shared" si="193"/>
        <v>0</v>
      </c>
      <c r="O210" s="37">
        <f t="shared" si="194"/>
        <v>0</v>
      </c>
      <c r="P210" s="37">
        <f t="shared" si="195"/>
        <v>0</v>
      </c>
      <c r="Q210" s="37">
        <f t="shared" si="196"/>
        <v>0</v>
      </c>
      <c r="R210" s="38">
        <f t="shared" si="197"/>
        <v>0</v>
      </c>
      <c r="S210" s="1"/>
      <c r="T210" s="133"/>
      <c r="U210" s="134"/>
      <c r="V210" s="135"/>
      <c r="W210" s="137"/>
      <c r="X210" s="1"/>
      <c r="Y210" s="53"/>
    </row>
    <row r="211" spans="2:25" ht="14.25" customHeight="1" thickBot="1">
      <c r="B211" s="50"/>
      <c r="C211" s="124"/>
      <c r="D211" s="125"/>
      <c r="E211" s="140"/>
      <c r="F211" s="141"/>
      <c r="G211" s="52"/>
      <c r="H211" s="52"/>
      <c r="I211" s="52"/>
      <c r="J211" s="52"/>
      <c r="K211" s="52"/>
      <c r="L211" s="43" t="s">
        <v>33</v>
      </c>
      <c r="M211" s="44">
        <f t="shared" si="192"/>
        <v>0</v>
      </c>
      <c r="N211" s="44">
        <f t="shared" si="193"/>
        <v>0</v>
      </c>
      <c r="O211" s="44">
        <f t="shared" si="194"/>
        <v>0</v>
      </c>
      <c r="P211" s="44">
        <f t="shared" si="195"/>
        <v>0</v>
      </c>
      <c r="Q211" s="44">
        <f t="shared" si="196"/>
        <v>0</v>
      </c>
      <c r="R211" s="45">
        <f t="shared" si="197"/>
        <v>0</v>
      </c>
      <c r="S211" s="1"/>
      <c r="T211" s="1"/>
      <c r="U211" s="1"/>
      <c r="V211" s="1"/>
      <c r="W211" s="1"/>
      <c r="X211" s="1"/>
      <c r="Y211" s="53"/>
    </row>
    <row r="212" spans="2:25" ht="14.25" thickBot="1">
      <c r="B212" s="50"/>
      <c r="C212" s="1"/>
      <c r="D212" s="52"/>
      <c r="E212" s="52"/>
      <c r="F212" s="52"/>
      <c r="G212" s="52"/>
      <c r="H212" s="52"/>
      <c r="I212" s="52"/>
      <c r="J212" s="52"/>
      <c r="K212" s="5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53"/>
    </row>
    <row r="213" spans="2:49" ht="14.25" thickBot="1">
      <c r="B213" s="50"/>
      <c r="C213" s="28"/>
      <c r="D213" s="5" t="s">
        <v>16</v>
      </c>
      <c r="E213" s="6" t="s">
        <v>0</v>
      </c>
      <c r="F213" s="7" t="s">
        <v>1</v>
      </c>
      <c r="G213" s="8" t="s">
        <v>2</v>
      </c>
      <c r="H213" s="9" t="s">
        <v>3</v>
      </c>
      <c r="I213" s="10" t="s">
        <v>4</v>
      </c>
      <c r="J213" s="11"/>
      <c r="K213" s="52"/>
      <c r="L213" s="19"/>
      <c r="M213" s="115" t="s">
        <v>10</v>
      </c>
      <c r="N213" s="116"/>
      <c r="O213" s="115" t="s">
        <v>11</v>
      </c>
      <c r="P213" s="116"/>
      <c r="Q213" s="115" t="s">
        <v>12</v>
      </c>
      <c r="R213" s="116"/>
      <c r="S213" s="115" t="s">
        <v>13</v>
      </c>
      <c r="T213" s="116"/>
      <c r="U213" s="115" t="s">
        <v>14</v>
      </c>
      <c r="V213" s="116"/>
      <c r="W213" s="115" t="s">
        <v>15</v>
      </c>
      <c r="X213" s="116"/>
      <c r="Y213" s="53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2:63" ht="13.5">
      <c r="B214" s="50"/>
      <c r="C214" s="29" t="s">
        <v>17</v>
      </c>
      <c r="D214" s="3">
        <f>COUNTIF(M217:X217,1)</f>
        <v>0</v>
      </c>
      <c r="E214" s="3">
        <f>COUNTIF(M217:X217,2)</f>
        <v>0</v>
      </c>
      <c r="F214" s="3">
        <f>COUNTIF(M217:X217,3)</f>
        <v>0</v>
      </c>
      <c r="G214" s="3">
        <f>COUNTIF(M217:X217,4)</f>
        <v>0</v>
      </c>
      <c r="H214" s="3">
        <f>COUNTIF(M217:X217,5)</f>
        <v>0</v>
      </c>
      <c r="I214" s="3">
        <f>COUNTIF(M217:X217,6)</f>
        <v>0</v>
      </c>
      <c r="J214" s="13">
        <f>SUM(D214:I214)</f>
        <v>0</v>
      </c>
      <c r="K214" s="52"/>
      <c r="L214" s="20"/>
      <c r="M214" s="61"/>
      <c r="N214" s="62"/>
      <c r="O214" s="61"/>
      <c r="P214" s="62"/>
      <c r="Q214" s="61"/>
      <c r="R214" s="62"/>
      <c r="S214" s="61"/>
      <c r="T214" s="62"/>
      <c r="U214" s="61"/>
      <c r="V214" s="62"/>
      <c r="W214" s="61"/>
      <c r="X214" s="62"/>
      <c r="Y214" s="53"/>
      <c r="AG214" s="31">
        <f>COUNTIF(M216:X216,1)</f>
        <v>0</v>
      </c>
      <c r="AI214" t="s">
        <v>21</v>
      </c>
      <c r="AJ214">
        <f>SUMIF(M217:X217,1,M218:X218)</f>
        <v>0</v>
      </c>
      <c r="AK214">
        <f>SUMIF(M217:X217,1,M219:X219)</f>
        <v>0</v>
      </c>
      <c r="AL214" t="str">
        <f aca="true" t="shared" si="198" ref="AL214:AW214">IF(M217=1,M216,"-")</f>
        <v>-</v>
      </c>
      <c r="AM214" t="str">
        <f t="shared" si="198"/>
        <v>-</v>
      </c>
      <c r="AN214" t="str">
        <f t="shared" si="198"/>
        <v>-</v>
      </c>
      <c r="AO214" t="str">
        <f t="shared" si="198"/>
        <v>-</v>
      </c>
      <c r="AP214" t="str">
        <f t="shared" si="198"/>
        <v>-</v>
      </c>
      <c r="AQ214" t="str">
        <f t="shared" si="198"/>
        <v>-</v>
      </c>
      <c r="AR214" t="str">
        <f t="shared" si="198"/>
        <v>-</v>
      </c>
      <c r="AS214" t="str">
        <f t="shared" si="198"/>
        <v>-</v>
      </c>
      <c r="AT214" t="str">
        <f t="shared" si="198"/>
        <v>-</v>
      </c>
      <c r="AU214" t="str">
        <f t="shared" si="198"/>
        <v>-</v>
      </c>
      <c r="AV214" t="str">
        <f t="shared" si="198"/>
        <v>-</v>
      </c>
      <c r="AW214" t="str">
        <f t="shared" si="198"/>
        <v>-</v>
      </c>
      <c r="AY214" t="s">
        <v>28</v>
      </c>
      <c r="AZ214" t="str">
        <f aca="true" t="shared" si="199" ref="AZ214:BK214">IF(M215=1,M217,"-")</f>
        <v>-</v>
      </c>
      <c r="BA214" t="str">
        <f t="shared" si="199"/>
        <v>-</v>
      </c>
      <c r="BB214" t="str">
        <f t="shared" si="199"/>
        <v>-</v>
      </c>
      <c r="BC214" t="str">
        <f t="shared" si="199"/>
        <v>-</v>
      </c>
      <c r="BD214" t="str">
        <f t="shared" si="199"/>
        <v>-</v>
      </c>
      <c r="BE214" t="str">
        <f t="shared" si="199"/>
        <v>-</v>
      </c>
      <c r="BF214" t="str">
        <f t="shared" si="199"/>
        <v>-</v>
      </c>
      <c r="BG214" t="str">
        <f t="shared" si="199"/>
        <v>-</v>
      </c>
      <c r="BH214" t="str">
        <f t="shared" si="199"/>
        <v>-</v>
      </c>
      <c r="BI214" t="str">
        <f t="shared" si="199"/>
        <v>-</v>
      </c>
      <c r="BJ214" t="str">
        <f t="shared" si="199"/>
        <v>-</v>
      </c>
      <c r="BK214" t="str">
        <f t="shared" si="199"/>
        <v>-</v>
      </c>
    </row>
    <row r="215" spans="2:63" ht="13.5">
      <c r="B215" s="50"/>
      <c r="C215" s="29" t="s">
        <v>6</v>
      </c>
      <c r="D215" s="18">
        <f>IF(ISERROR(SUMIF(M217:X217,1,M218:X218)/D214),0,SUMIF(M217:X217,1,M218:X218)/D214)</f>
        <v>0</v>
      </c>
      <c r="E215" s="18">
        <f>IF(ISERROR(SUMIF(M217:X217,2,M218:X218)/E214),0,SUMIF(M217:X217,2,M218:X218)/E214)</f>
        <v>0</v>
      </c>
      <c r="F215" s="18">
        <f>IF(ISERROR(SUMIF(M217:X217,3,M218:X218)/F214),0,SUMIF(M217:X217,3,M218:X218)/F214)</f>
        <v>0</v>
      </c>
      <c r="G215" s="18">
        <f>IF(ISERROR(SUMIF(M217:X217,4,M218:X218)/G214),0,SUMIF(M217:X217,4,M218:X218)/G214)</f>
        <v>0</v>
      </c>
      <c r="H215" s="18">
        <f>IF(ISERROR(SUMIF(M217:X217,5,M218:X218)/H214),0,SUMIF(M217:X217,5,M218:X218)/H214)</f>
        <v>0</v>
      </c>
      <c r="I215" s="18">
        <f>IF(ISERROR(SUMIF(M217:X217,6,M218:X218)/I214),0,SUMIF(M217:X217,6,M218:X218)/I214)</f>
        <v>0</v>
      </c>
      <c r="J215" s="16">
        <f>IF(ISERROR(SUM(M218:X218)/J214),0,SUM(M218:X218)/J214)</f>
        <v>0</v>
      </c>
      <c r="K215" s="52"/>
      <c r="L215" s="20" t="s">
        <v>5</v>
      </c>
      <c r="M215" s="22"/>
      <c r="N215" s="23"/>
      <c r="O215" s="22"/>
      <c r="P215" s="23"/>
      <c r="Q215" s="22"/>
      <c r="R215" s="23"/>
      <c r="S215" s="22"/>
      <c r="T215" s="23"/>
      <c r="U215" s="22"/>
      <c r="V215" s="23"/>
      <c r="W215" s="22"/>
      <c r="X215" s="23"/>
      <c r="Y215" s="53"/>
      <c r="AG215" s="31">
        <f>COUNTIF(M216:X216,2)</f>
        <v>0</v>
      </c>
      <c r="AI215" t="s">
        <v>22</v>
      </c>
      <c r="AJ215">
        <f>SUMIF(M217:X217,2,M218:X218)</f>
        <v>0</v>
      </c>
      <c r="AK215">
        <f>SUMIF(M217:X217,2,M219:X219)</f>
        <v>0</v>
      </c>
      <c r="AL215" t="str">
        <f aca="true" t="shared" si="200" ref="AL215:AW215">IF(M217=2,M216,"-")</f>
        <v>-</v>
      </c>
      <c r="AM215" t="str">
        <f t="shared" si="200"/>
        <v>-</v>
      </c>
      <c r="AN215" t="str">
        <f t="shared" si="200"/>
        <v>-</v>
      </c>
      <c r="AO215" t="str">
        <f t="shared" si="200"/>
        <v>-</v>
      </c>
      <c r="AP215" t="str">
        <f t="shared" si="200"/>
        <v>-</v>
      </c>
      <c r="AQ215" t="str">
        <f t="shared" si="200"/>
        <v>-</v>
      </c>
      <c r="AR215" t="str">
        <f t="shared" si="200"/>
        <v>-</v>
      </c>
      <c r="AS215" t="str">
        <f t="shared" si="200"/>
        <v>-</v>
      </c>
      <c r="AT215" t="str">
        <f t="shared" si="200"/>
        <v>-</v>
      </c>
      <c r="AU215" t="str">
        <f t="shared" si="200"/>
        <v>-</v>
      </c>
      <c r="AV215" t="str">
        <f t="shared" si="200"/>
        <v>-</v>
      </c>
      <c r="AW215" t="str">
        <f t="shared" si="200"/>
        <v>-</v>
      </c>
      <c r="AY215" s="32" t="s">
        <v>29</v>
      </c>
      <c r="AZ215" t="str">
        <f aca="true" t="shared" si="201" ref="AZ215:BK215">IF(M215=2,M217,"-")</f>
        <v>-</v>
      </c>
      <c r="BA215" t="str">
        <f t="shared" si="201"/>
        <v>-</v>
      </c>
      <c r="BB215" t="str">
        <f t="shared" si="201"/>
        <v>-</v>
      </c>
      <c r="BC215" t="str">
        <f t="shared" si="201"/>
        <v>-</v>
      </c>
      <c r="BD215" t="str">
        <f t="shared" si="201"/>
        <v>-</v>
      </c>
      <c r="BE215" t="str">
        <f t="shared" si="201"/>
        <v>-</v>
      </c>
      <c r="BF215" t="str">
        <f t="shared" si="201"/>
        <v>-</v>
      </c>
      <c r="BG215" t="str">
        <f t="shared" si="201"/>
        <v>-</v>
      </c>
      <c r="BH215" t="str">
        <f t="shared" si="201"/>
        <v>-</v>
      </c>
      <c r="BI215" t="str">
        <f t="shared" si="201"/>
        <v>-</v>
      </c>
      <c r="BJ215" t="str">
        <f t="shared" si="201"/>
        <v>-</v>
      </c>
      <c r="BK215" t="str">
        <f t="shared" si="201"/>
        <v>-</v>
      </c>
    </row>
    <row r="216" spans="2:63" ht="13.5">
      <c r="B216" s="50"/>
      <c r="C216" s="29" t="s">
        <v>18</v>
      </c>
      <c r="D216" s="18">
        <f>IF(ISERROR(SUMIF(M217:X217,1,M219:X219)/D214),0,SUMIF(M217:X217,1,M219:X219)/D214)</f>
        <v>0</v>
      </c>
      <c r="E216" s="18">
        <f>IF(ISERROR(SUMIF(M217:X217,2,M219:X219)/E214),0,SUMIF(M217:X217,2,M219:X219)/E214)</f>
        <v>0</v>
      </c>
      <c r="F216" s="18">
        <f>IF(ISERROR(SUMIF(M217:X217,3,M219:X219)/F214),0,SUMIF(M217:X217,3,M219:X219)/F214)</f>
        <v>0</v>
      </c>
      <c r="G216" s="18">
        <f>IF(ISERROR(SUMIF(M217:X217,4,M219:X219)/G214),0,SUMIF(M217:X217,4,M219:X219)/G214)</f>
        <v>0</v>
      </c>
      <c r="H216" s="18">
        <f>IF(ISERROR(SUMIF(M217:X217,5,M219:X219)/H214),0,SUMIF(M217:X217,5,M219:X219)/H214)</f>
        <v>0</v>
      </c>
      <c r="I216" s="18">
        <f>IF(ISERROR(SUMIF(M217:X217,6,M219:X219)/I214),0,SUMIF(M217:X217,6,M219:X219)/I214)</f>
        <v>0</v>
      </c>
      <c r="J216" s="16">
        <f>IF(ISERROR(SUM(M219:X219)/J214),0,SUM(M219:X219)/J214)</f>
        <v>0</v>
      </c>
      <c r="K216" s="52"/>
      <c r="L216" s="20" t="s">
        <v>7</v>
      </c>
      <c r="M216" s="22"/>
      <c r="N216" s="23"/>
      <c r="O216" s="22"/>
      <c r="P216" s="23"/>
      <c r="Q216" s="22"/>
      <c r="R216" s="23"/>
      <c r="S216" s="22"/>
      <c r="T216" s="23"/>
      <c r="U216" s="22"/>
      <c r="V216" s="23"/>
      <c r="W216" s="22"/>
      <c r="X216" s="23"/>
      <c r="Y216" s="53"/>
      <c r="AG216" s="31">
        <f>COUNTIF(M216:X216,3)</f>
        <v>0</v>
      </c>
      <c r="AI216" t="s">
        <v>23</v>
      </c>
      <c r="AJ216">
        <f>SUMIF(M217:X217,3,M218:X218)</f>
        <v>0</v>
      </c>
      <c r="AK216">
        <f>SUMIF(M217:X217,3,M219:X219)</f>
        <v>0</v>
      </c>
      <c r="AL216" t="str">
        <f aca="true" t="shared" si="202" ref="AL216:AW216">IF(M217=3,M216,"-")</f>
        <v>-</v>
      </c>
      <c r="AM216" t="str">
        <f t="shared" si="202"/>
        <v>-</v>
      </c>
      <c r="AN216" t="str">
        <f t="shared" si="202"/>
        <v>-</v>
      </c>
      <c r="AO216" t="str">
        <f t="shared" si="202"/>
        <v>-</v>
      </c>
      <c r="AP216" t="str">
        <f t="shared" si="202"/>
        <v>-</v>
      </c>
      <c r="AQ216" t="str">
        <f t="shared" si="202"/>
        <v>-</v>
      </c>
      <c r="AR216" t="str">
        <f t="shared" si="202"/>
        <v>-</v>
      </c>
      <c r="AS216" t="str">
        <f t="shared" si="202"/>
        <v>-</v>
      </c>
      <c r="AT216" t="str">
        <f t="shared" si="202"/>
        <v>-</v>
      </c>
      <c r="AU216" t="str">
        <f t="shared" si="202"/>
        <v>-</v>
      </c>
      <c r="AV216" t="str">
        <f t="shared" si="202"/>
        <v>-</v>
      </c>
      <c r="AW216" t="str">
        <f t="shared" si="202"/>
        <v>-</v>
      </c>
      <c r="AY216" s="33" t="s">
        <v>30</v>
      </c>
      <c r="AZ216" t="str">
        <f aca="true" t="shared" si="203" ref="AZ216:BK216">IF(M215=3,M217,"-")</f>
        <v>-</v>
      </c>
      <c r="BA216" t="str">
        <f t="shared" si="203"/>
        <v>-</v>
      </c>
      <c r="BB216" t="str">
        <f t="shared" si="203"/>
        <v>-</v>
      </c>
      <c r="BC216" t="str">
        <f t="shared" si="203"/>
        <v>-</v>
      </c>
      <c r="BD216" t="str">
        <f t="shared" si="203"/>
        <v>-</v>
      </c>
      <c r="BE216" t="str">
        <f t="shared" si="203"/>
        <v>-</v>
      </c>
      <c r="BF216" t="str">
        <f t="shared" si="203"/>
        <v>-</v>
      </c>
      <c r="BG216" t="str">
        <f t="shared" si="203"/>
        <v>-</v>
      </c>
      <c r="BH216" t="str">
        <f t="shared" si="203"/>
        <v>-</v>
      </c>
      <c r="BI216" t="str">
        <f t="shared" si="203"/>
        <v>-</v>
      </c>
      <c r="BJ216" t="str">
        <f t="shared" si="203"/>
        <v>-</v>
      </c>
      <c r="BK216" t="str">
        <f t="shared" si="203"/>
        <v>-</v>
      </c>
    </row>
    <row r="217" spans="2:63" ht="13.5">
      <c r="B217" s="50"/>
      <c r="C217" s="29" t="s">
        <v>19</v>
      </c>
      <c r="D217" s="3">
        <f>COUNTIF(AL214:AW214,1)</f>
        <v>0</v>
      </c>
      <c r="E217" s="3">
        <f>COUNTIF(AL215:AW215,1)</f>
        <v>0</v>
      </c>
      <c r="F217" s="3">
        <f>COUNTIF(AL216:AW216,1)</f>
        <v>0</v>
      </c>
      <c r="G217" s="3">
        <f>COUNTIF(AL217:AW217,1)</f>
        <v>0</v>
      </c>
      <c r="H217" s="3">
        <f>COUNTIF(AL218:AW218,1)</f>
        <v>0</v>
      </c>
      <c r="I217" s="3">
        <f>COUNTIF(AL219:AW219,1)</f>
        <v>0</v>
      </c>
      <c r="J217" s="13">
        <f>COUNTIF(M216:X216,1)</f>
        <v>0</v>
      </c>
      <c r="K217" s="52"/>
      <c r="L217" s="20" t="s">
        <v>9</v>
      </c>
      <c r="M217" s="22"/>
      <c r="N217" s="23"/>
      <c r="O217" s="22"/>
      <c r="P217" s="23"/>
      <c r="Q217" s="22"/>
      <c r="R217" s="23"/>
      <c r="S217" s="22"/>
      <c r="T217" s="23"/>
      <c r="U217" s="22"/>
      <c r="V217" s="23"/>
      <c r="W217" s="22"/>
      <c r="X217" s="23"/>
      <c r="Y217" s="53"/>
      <c r="AG217" s="31">
        <f>COUNTIF(M216:X216,4)</f>
        <v>0</v>
      </c>
      <c r="AI217" t="s">
        <v>24</v>
      </c>
      <c r="AJ217">
        <f>SUMIF(M217:X217,4,M218:X218)</f>
        <v>0</v>
      </c>
      <c r="AK217">
        <f>SUMIF(M217:X217,4,M219:X219)</f>
        <v>0</v>
      </c>
      <c r="AL217" t="str">
        <f aca="true" t="shared" si="204" ref="AL217:AW217">IF(M217=4,M216,"-")</f>
        <v>-</v>
      </c>
      <c r="AM217" t="str">
        <f t="shared" si="204"/>
        <v>-</v>
      </c>
      <c r="AN217" t="str">
        <f t="shared" si="204"/>
        <v>-</v>
      </c>
      <c r="AO217" t="str">
        <f t="shared" si="204"/>
        <v>-</v>
      </c>
      <c r="AP217" t="str">
        <f t="shared" si="204"/>
        <v>-</v>
      </c>
      <c r="AQ217" t="str">
        <f t="shared" si="204"/>
        <v>-</v>
      </c>
      <c r="AR217" t="str">
        <f t="shared" si="204"/>
        <v>-</v>
      </c>
      <c r="AS217" t="str">
        <f t="shared" si="204"/>
        <v>-</v>
      </c>
      <c r="AT217" t="str">
        <f t="shared" si="204"/>
        <v>-</v>
      </c>
      <c r="AU217" t="str">
        <f t="shared" si="204"/>
        <v>-</v>
      </c>
      <c r="AV217" t="str">
        <f t="shared" si="204"/>
        <v>-</v>
      </c>
      <c r="AW217" t="str">
        <f t="shared" si="204"/>
        <v>-</v>
      </c>
      <c r="AY217" s="34" t="s">
        <v>31</v>
      </c>
      <c r="AZ217" t="str">
        <f aca="true" t="shared" si="205" ref="AZ217:BK217">IF(M215=4,M217,"-")</f>
        <v>-</v>
      </c>
      <c r="BA217" t="str">
        <f t="shared" si="205"/>
        <v>-</v>
      </c>
      <c r="BB217" t="str">
        <f t="shared" si="205"/>
        <v>-</v>
      </c>
      <c r="BC217" t="str">
        <f t="shared" si="205"/>
        <v>-</v>
      </c>
      <c r="BD217" t="str">
        <f t="shared" si="205"/>
        <v>-</v>
      </c>
      <c r="BE217" t="str">
        <f t="shared" si="205"/>
        <v>-</v>
      </c>
      <c r="BF217" t="str">
        <f t="shared" si="205"/>
        <v>-</v>
      </c>
      <c r="BG217" t="str">
        <f t="shared" si="205"/>
        <v>-</v>
      </c>
      <c r="BH217" t="str">
        <f t="shared" si="205"/>
        <v>-</v>
      </c>
      <c r="BI217" t="str">
        <f t="shared" si="205"/>
        <v>-</v>
      </c>
      <c r="BJ217" t="str">
        <f t="shared" si="205"/>
        <v>-</v>
      </c>
      <c r="BK217" t="str">
        <f t="shared" si="205"/>
        <v>-</v>
      </c>
    </row>
    <row r="218" spans="2:63" ht="13.5">
      <c r="B218" s="50"/>
      <c r="C218" s="29" t="s">
        <v>20</v>
      </c>
      <c r="D218" s="3">
        <f>COUNTIF(AL214:AW214,2)</f>
        <v>0</v>
      </c>
      <c r="E218" s="3">
        <f>COUNTIF(AL215:AW215,2)</f>
        <v>0</v>
      </c>
      <c r="F218" s="3">
        <f>COUNTIF(AL216:AW216,2)</f>
        <v>0</v>
      </c>
      <c r="G218" s="3">
        <f>COUNTIF(AL217:AW217,2)</f>
        <v>0</v>
      </c>
      <c r="H218" s="3">
        <f>COUNTIF(AL218:AW218,2)</f>
        <v>0</v>
      </c>
      <c r="I218" s="3">
        <f>COUNTIF(AL219:AW219,2)</f>
        <v>0</v>
      </c>
      <c r="J218" s="13">
        <f>COUNTIF(M216:X216,2)</f>
        <v>0</v>
      </c>
      <c r="K218" s="52"/>
      <c r="L218" s="20" t="s">
        <v>6</v>
      </c>
      <c r="M218" s="24"/>
      <c r="N218" s="25"/>
      <c r="O218" s="24"/>
      <c r="P218" s="25"/>
      <c r="Q218" s="24"/>
      <c r="R218" s="25"/>
      <c r="S218" s="24"/>
      <c r="T218" s="25"/>
      <c r="U218" s="24"/>
      <c r="V218" s="25"/>
      <c r="W218" s="24"/>
      <c r="X218" s="25"/>
      <c r="Y218" s="53"/>
      <c r="AG218" s="31">
        <f>COUNTIF(M216:X216,5)</f>
        <v>0</v>
      </c>
      <c r="AI218" t="s">
        <v>25</v>
      </c>
      <c r="AJ218">
        <f>SUMIF(M217:X217,5,M218:X218)</f>
        <v>0</v>
      </c>
      <c r="AK218">
        <f>SUMIF(M217:X217,5,M219:X219)</f>
        <v>0</v>
      </c>
      <c r="AL218" t="str">
        <f aca="true" t="shared" si="206" ref="AL218:AW218">IF(M217=5,M216,"-")</f>
        <v>-</v>
      </c>
      <c r="AM218" t="str">
        <f t="shared" si="206"/>
        <v>-</v>
      </c>
      <c r="AN218" t="str">
        <f t="shared" si="206"/>
        <v>-</v>
      </c>
      <c r="AO218" t="str">
        <f t="shared" si="206"/>
        <v>-</v>
      </c>
      <c r="AP218" t="str">
        <f t="shared" si="206"/>
        <v>-</v>
      </c>
      <c r="AQ218" t="str">
        <f t="shared" si="206"/>
        <v>-</v>
      </c>
      <c r="AR218" t="str">
        <f t="shared" si="206"/>
        <v>-</v>
      </c>
      <c r="AS218" t="str">
        <f t="shared" si="206"/>
        <v>-</v>
      </c>
      <c r="AT218" t="str">
        <f t="shared" si="206"/>
        <v>-</v>
      </c>
      <c r="AU218" t="str">
        <f t="shared" si="206"/>
        <v>-</v>
      </c>
      <c r="AV218" t="str">
        <f t="shared" si="206"/>
        <v>-</v>
      </c>
      <c r="AW218" t="str">
        <f t="shared" si="206"/>
        <v>-</v>
      </c>
      <c r="AY218" s="35" t="s">
        <v>32</v>
      </c>
      <c r="AZ218" t="str">
        <f aca="true" t="shared" si="207" ref="AZ218:BK218">IF(M215=5,M217,"-")</f>
        <v>-</v>
      </c>
      <c r="BA218" t="str">
        <f t="shared" si="207"/>
        <v>-</v>
      </c>
      <c r="BB218" t="str">
        <f t="shared" si="207"/>
        <v>-</v>
      </c>
      <c r="BC218" t="str">
        <f t="shared" si="207"/>
        <v>-</v>
      </c>
      <c r="BD218" t="str">
        <f t="shared" si="207"/>
        <v>-</v>
      </c>
      <c r="BE218" t="str">
        <f t="shared" si="207"/>
        <v>-</v>
      </c>
      <c r="BF218" t="str">
        <f t="shared" si="207"/>
        <v>-</v>
      </c>
      <c r="BG218" t="str">
        <f t="shared" si="207"/>
        <v>-</v>
      </c>
      <c r="BH218" t="str">
        <f t="shared" si="207"/>
        <v>-</v>
      </c>
      <c r="BI218" t="str">
        <f t="shared" si="207"/>
        <v>-</v>
      </c>
      <c r="BJ218" t="str">
        <f t="shared" si="207"/>
        <v>-</v>
      </c>
      <c r="BK218" t="str">
        <f t="shared" si="207"/>
        <v>-</v>
      </c>
    </row>
    <row r="219" spans="2:63" ht="14.25" thickBot="1">
      <c r="B219" s="50"/>
      <c r="C219" s="30" t="s">
        <v>27</v>
      </c>
      <c r="D219" s="15">
        <f aca="true" t="shared" si="208" ref="D219:J219">IF(ISERROR(SUM(D217:D218)/D214),0,SUM(D217:D218)/D214)*100</f>
        <v>0</v>
      </c>
      <c r="E219" s="15">
        <f t="shared" si="208"/>
        <v>0</v>
      </c>
      <c r="F219" s="15">
        <f t="shared" si="208"/>
        <v>0</v>
      </c>
      <c r="G219" s="15">
        <f t="shared" si="208"/>
        <v>0</v>
      </c>
      <c r="H219" s="15">
        <f t="shared" si="208"/>
        <v>0</v>
      </c>
      <c r="I219" s="15">
        <f t="shared" si="208"/>
        <v>0</v>
      </c>
      <c r="J219" s="17">
        <f t="shared" si="208"/>
        <v>0</v>
      </c>
      <c r="K219" s="52"/>
      <c r="L219" s="21" t="s">
        <v>8</v>
      </c>
      <c r="M219" s="26"/>
      <c r="N219" s="27"/>
      <c r="O219" s="26"/>
      <c r="P219" s="27"/>
      <c r="Q219" s="26"/>
      <c r="R219" s="27"/>
      <c r="S219" s="26"/>
      <c r="T219" s="27"/>
      <c r="U219" s="26"/>
      <c r="V219" s="27"/>
      <c r="W219" s="26"/>
      <c r="X219" s="27"/>
      <c r="Y219" s="53"/>
      <c r="AG219" s="31">
        <f>COUNTIF(M216:X216,6)</f>
        <v>0</v>
      </c>
      <c r="AI219" t="s">
        <v>26</v>
      </c>
      <c r="AJ219">
        <f>SUMIF(M217:X217,6,M218:X218)</f>
        <v>0</v>
      </c>
      <c r="AK219">
        <f>SUMIF(M217:X217,6,M219:X219)</f>
        <v>0</v>
      </c>
      <c r="AL219" t="str">
        <f aca="true" t="shared" si="209" ref="AL219:AW219">IF(M217=6,M216,"-")</f>
        <v>-</v>
      </c>
      <c r="AM219" t="str">
        <f t="shared" si="209"/>
        <v>-</v>
      </c>
      <c r="AN219" t="str">
        <f t="shared" si="209"/>
        <v>-</v>
      </c>
      <c r="AO219" t="str">
        <f t="shared" si="209"/>
        <v>-</v>
      </c>
      <c r="AP219" t="str">
        <f t="shared" si="209"/>
        <v>-</v>
      </c>
      <c r="AQ219" t="str">
        <f t="shared" si="209"/>
        <v>-</v>
      </c>
      <c r="AR219" t="str">
        <f t="shared" si="209"/>
        <v>-</v>
      </c>
      <c r="AS219" t="str">
        <f t="shared" si="209"/>
        <v>-</v>
      </c>
      <c r="AT219" t="str">
        <f t="shared" si="209"/>
        <v>-</v>
      </c>
      <c r="AU219" t="str">
        <f t="shared" si="209"/>
        <v>-</v>
      </c>
      <c r="AV219" t="str">
        <f t="shared" si="209"/>
        <v>-</v>
      </c>
      <c r="AW219" t="str">
        <f t="shared" si="209"/>
        <v>-</v>
      </c>
      <c r="AY219" s="36" t="s">
        <v>33</v>
      </c>
      <c r="AZ219" t="str">
        <f aca="true" t="shared" si="210" ref="AZ219:BK219">IF(M215=6,M217,"-")</f>
        <v>-</v>
      </c>
      <c r="BA219" t="str">
        <f t="shared" si="210"/>
        <v>-</v>
      </c>
      <c r="BB219" t="str">
        <f t="shared" si="210"/>
        <v>-</v>
      </c>
      <c r="BC219" t="str">
        <f t="shared" si="210"/>
        <v>-</v>
      </c>
      <c r="BD219" t="str">
        <f t="shared" si="210"/>
        <v>-</v>
      </c>
      <c r="BE219" t="str">
        <f t="shared" si="210"/>
        <v>-</v>
      </c>
      <c r="BF219" t="str">
        <f t="shared" si="210"/>
        <v>-</v>
      </c>
      <c r="BG219" t="str">
        <f t="shared" si="210"/>
        <v>-</v>
      </c>
      <c r="BH219" t="str">
        <f t="shared" si="210"/>
        <v>-</v>
      </c>
      <c r="BI219" t="str">
        <f t="shared" si="210"/>
        <v>-</v>
      </c>
      <c r="BJ219" t="str">
        <f t="shared" si="210"/>
        <v>-</v>
      </c>
      <c r="BK219" t="str">
        <f t="shared" si="210"/>
        <v>-</v>
      </c>
    </row>
    <row r="220" spans="2:25" ht="14.25" thickBot="1">
      <c r="B220" s="54"/>
      <c r="C220" s="55"/>
      <c r="D220" s="56"/>
      <c r="E220" s="56"/>
      <c r="F220" s="56"/>
      <c r="G220" s="56"/>
      <c r="H220" s="56"/>
      <c r="I220" s="56"/>
      <c r="J220" s="56"/>
      <c r="K220" s="56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7"/>
    </row>
    <row r="221" ht="14.25" thickBot="1"/>
    <row r="222" spans="2:25" ht="13.5"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9"/>
    </row>
    <row r="223" spans="2:25" ht="14.25" thickBot="1">
      <c r="B223" s="50">
        <v>11</v>
      </c>
      <c r="C223" s="144" t="s">
        <v>60</v>
      </c>
      <c r="D223" s="144"/>
      <c r="E223" s="144"/>
      <c r="F223" s="145" t="s">
        <v>62</v>
      </c>
      <c r="G223" s="143"/>
      <c r="H223" s="143"/>
      <c r="I223" s="143"/>
      <c r="J223" s="52"/>
      <c r="K223" s="5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53"/>
    </row>
    <row r="224" spans="2:25" ht="14.25" thickBot="1">
      <c r="B224" s="50"/>
      <c r="C224" s="142" t="s">
        <v>61</v>
      </c>
      <c r="D224" s="142"/>
      <c r="E224" s="142"/>
      <c r="F224" s="143"/>
      <c r="G224" s="143"/>
      <c r="H224" s="143"/>
      <c r="I224" s="143"/>
      <c r="J224" s="52"/>
      <c r="K224" s="52"/>
      <c r="L224" s="4"/>
      <c r="M224" s="5" t="s">
        <v>34</v>
      </c>
      <c r="N224" s="5" t="s">
        <v>35</v>
      </c>
      <c r="O224" s="5" t="s">
        <v>36</v>
      </c>
      <c r="P224" s="5" t="s">
        <v>37</v>
      </c>
      <c r="Q224" s="5" t="s">
        <v>38</v>
      </c>
      <c r="R224" s="11" t="s">
        <v>39</v>
      </c>
      <c r="S224" s="1"/>
      <c r="T224" s="1"/>
      <c r="U224" s="1"/>
      <c r="V224" s="1"/>
      <c r="W224" s="1"/>
      <c r="X224" s="1"/>
      <c r="Y224" s="53"/>
    </row>
    <row r="225" spans="2:25" ht="13.5">
      <c r="B225" s="50"/>
      <c r="C225" s="1"/>
      <c r="D225" s="52"/>
      <c r="E225" s="52"/>
      <c r="F225" s="52"/>
      <c r="G225" s="52"/>
      <c r="H225" s="52"/>
      <c r="I225" s="52"/>
      <c r="J225" s="52"/>
      <c r="K225" s="52"/>
      <c r="L225" s="12" t="s">
        <v>28</v>
      </c>
      <c r="M225" s="37">
        <f aca="true" t="shared" si="211" ref="M225:M230">COUNTIF(AZ233:BK233,1)</f>
        <v>0</v>
      </c>
      <c r="N225" s="37">
        <f aca="true" t="shared" si="212" ref="N225:N230">COUNTIF(AZ233:BK233,2)</f>
        <v>0</v>
      </c>
      <c r="O225" s="37">
        <f aca="true" t="shared" si="213" ref="O225:O230">COUNTIF(AZ233:BK233,3)</f>
        <v>0</v>
      </c>
      <c r="P225" s="37">
        <f aca="true" t="shared" si="214" ref="P225:P230">COUNTIF(AZ233:BK233,4)</f>
        <v>0</v>
      </c>
      <c r="Q225" s="37">
        <f aca="true" t="shared" si="215" ref="Q225:Q230">COUNTIF(AZ233:BK233,5)</f>
        <v>0</v>
      </c>
      <c r="R225" s="38">
        <f aca="true" t="shared" si="216" ref="R225:R230">COUNTIF(AZ233:BK233,6)</f>
        <v>0</v>
      </c>
      <c r="S225" s="1"/>
      <c r="T225" s="117" t="s">
        <v>43</v>
      </c>
      <c r="U225" s="118"/>
      <c r="V225" s="119" t="s">
        <v>48</v>
      </c>
      <c r="W225" s="120"/>
      <c r="X225" s="1"/>
      <c r="Y225" s="53"/>
    </row>
    <row r="226" spans="2:25" ht="14.25" thickBot="1">
      <c r="B226" s="50"/>
      <c r="C226" s="1"/>
      <c r="D226" s="52"/>
      <c r="E226" s="52"/>
      <c r="F226" s="52"/>
      <c r="G226" s="52"/>
      <c r="H226" s="52"/>
      <c r="I226" s="52"/>
      <c r="J226" s="52"/>
      <c r="K226" s="52"/>
      <c r="L226" s="39" t="s">
        <v>29</v>
      </c>
      <c r="M226" s="37">
        <f t="shared" si="211"/>
        <v>0</v>
      </c>
      <c r="N226" s="37">
        <f t="shared" si="212"/>
        <v>0</v>
      </c>
      <c r="O226" s="37">
        <f t="shared" si="213"/>
        <v>0</v>
      </c>
      <c r="P226" s="37">
        <f t="shared" si="214"/>
        <v>0</v>
      </c>
      <c r="Q226" s="37">
        <f t="shared" si="215"/>
        <v>0</v>
      </c>
      <c r="R226" s="38">
        <f t="shared" si="216"/>
        <v>0</v>
      </c>
      <c r="S226" s="1"/>
      <c r="T226" s="121" t="s">
        <v>44</v>
      </c>
      <c r="U226" s="122"/>
      <c r="V226" s="111" t="s">
        <v>46</v>
      </c>
      <c r="W226" s="112"/>
      <c r="X226" s="1"/>
      <c r="Y226" s="53"/>
    </row>
    <row r="227" spans="2:25" ht="14.25" customHeight="1" thickBot="1">
      <c r="B227" s="50"/>
      <c r="C227" s="113" t="s">
        <v>40</v>
      </c>
      <c r="D227" s="123"/>
      <c r="E227" s="138">
        <f>(COUNTIF(M235:X235,1)*10)+(COUNTIF(M235:X235,2)*8)+(COUNTIF(M235:X235,3)*6)+(COUNTIF(M235:X235,4)*4)+(COUNTIF(M235:X235,5)*2)+(COUNTIF(M235:X235,6)*1)+(W228*J233)</f>
        <v>0</v>
      </c>
      <c r="F227" s="139"/>
      <c r="G227" s="52"/>
      <c r="H227" s="52"/>
      <c r="I227" s="52"/>
      <c r="J227" s="52"/>
      <c r="K227" s="52"/>
      <c r="L227" s="40" t="s">
        <v>30</v>
      </c>
      <c r="M227" s="37">
        <f t="shared" si="211"/>
        <v>0</v>
      </c>
      <c r="N227" s="37">
        <f t="shared" si="212"/>
        <v>0</v>
      </c>
      <c r="O227" s="37">
        <f t="shared" si="213"/>
        <v>0</v>
      </c>
      <c r="P227" s="37">
        <f t="shared" si="214"/>
        <v>0</v>
      </c>
      <c r="Q227" s="37">
        <f t="shared" si="215"/>
        <v>0</v>
      </c>
      <c r="R227" s="38">
        <f t="shared" si="216"/>
        <v>0</v>
      </c>
      <c r="S227" s="1"/>
      <c r="T227" s="126" t="s">
        <v>45</v>
      </c>
      <c r="U227" s="127"/>
      <c r="V227" s="128" t="s">
        <v>47</v>
      </c>
      <c r="W227" s="129"/>
      <c r="X227" s="1"/>
      <c r="Y227" s="53"/>
    </row>
    <row r="228" spans="2:25" ht="14.25" customHeight="1" thickBot="1">
      <c r="B228" s="50"/>
      <c r="C228" s="124"/>
      <c r="D228" s="125"/>
      <c r="E228" s="140"/>
      <c r="F228" s="141"/>
      <c r="G228" s="52"/>
      <c r="H228" s="52"/>
      <c r="I228" s="52"/>
      <c r="J228" s="52"/>
      <c r="K228" s="52"/>
      <c r="L228" s="41" t="s">
        <v>31</v>
      </c>
      <c r="M228" s="37">
        <f t="shared" si="211"/>
        <v>0</v>
      </c>
      <c r="N228" s="37">
        <f t="shared" si="212"/>
        <v>0</v>
      </c>
      <c r="O228" s="37">
        <f t="shared" si="213"/>
        <v>0</v>
      </c>
      <c r="P228" s="37">
        <f t="shared" si="214"/>
        <v>0</v>
      </c>
      <c r="Q228" s="37">
        <f t="shared" si="215"/>
        <v>0</v>
      </c>
      <c r="R228" s="38">
        <f t="shared" si="216"/>
        <v>0</v>
      </c>
      <c r="S228" s="1"/>
      <c r="T228" s="130" t="s">
        <v>49</v>
      </c>
      <c r="U228" s="131"/>
      <c r="V228" s="132"/>
      <c r="W228" s="136">
        <v>0</v>
      </c>
      <c r="X228" s="1"/>
      <c r="Y228" s="53"/>
    </row>
    <row r="229" spans="2:25" ht="14.25" customHeight="1" thickBot="1">
      <c r="B229" s="50"/>
      <c r="C229" s="113" t="s">
        <v>41</v>
      </c>
      <c r="D229" s="123"/>
      <c r="E229" s="138">
        <f>IF(ISERROR(E227/J233),0,E227/J233)</f>
        <v>0</v>
      </c>
      <c r="F229" s="139"/>
      <c r="G229" s="52"/>
      <c r="H229" s="52"/>
      <c r="I229" s="52"/>
      <c r="J229" s="52"/>
      <c r="K229" s="52"/>
      <c r="L229" s="42" t="s">
        <v>32</v>
      </c>
      <c r="M229" s="37">
        <f t="shared" si="211"/>
        <v>0</v>
      </c>
      <c r="N229" s="37">
        <f t="shared" si="212"/>
        <v>0</v>
      </c>
      <c r="O229" s="37">
        <f t="shared" si="213"/>
        <v>0</v>
      </c>
      <c r="P229" s="37">
        <f t="shared" si="214"/>
        <v>0</v>
      </c>
      <c r="Q229" s="37">
        <f t="shared" si="215"/>
        <v>0</v>
      </c>
      <c r="R229" s="38">
        <f t="shared" si="216"/>
        <v>0</v>
      </c>
      <c r="S229" s="1"/>
      <c r="T229" s="133"/>
      <c r="U229" s="134"/>
      <c r="V229" s="135"/>
      <c r="W229" s="137"/>
      <c r="X229" s="1"/>
      <c r="Y229" s="53"/>
    </row>
    <row r="230" spans="2:25" ht="14.25" customHeight="1" thickBot="1">
      <c r="B230" s="50"/>
      <c r="C230" s="124"/>
      <c r="D230" s="125"/>
      <c r="E230" s="140"/>
      <c r="F230" s="141"/>
      <c r="G230" s="52"/>
      <c r="H230" s="52"/>
      <c r="I230" s="52"/>
      <c r="J230" s="52"/>
      <c r="K230" s="52"/>
      <c r="L230" s="43" t="s">
        <v>33</v>
      </c>
      <c r="M230" s="44">
        <f t="shared" si="211"/>
        <v>0</v>
      </c>
      <c r="N230" s="44">
        <f t="shared" si="212"/>
        <v>0</v>
      </c>
      <c r="O230" s="44">
        <f t="shared" si="213"/>
        <v>0</v>
      </c>
      <c r="P230" s="44">
        <f t="shared" si="214"/>
        <v>0</v>
      </c>
      <c r="Q230" s="44">
        <f t="shared" si="215"/>
        <v>0</v>
      </c>
      <c r="R230" s="45">
        <f t="shared" si="216"/>
        <v>0</v>
      </c>
      <c r="S230" s="1"/>
      <c r="T230" s="1"/>
      <c r="U230" s="1"/>
      <c r="V230" s="1"/>
      <c r="W230" s="1"/>
      <c r="X230" s="1"/>
      <c r="Y230" s="53"/>
    </row>
    <row r="231" spans="2:25" ht="14.25" thickBot="1">
      <c r="B231" s="50"/>
      <c r="C231" s="1"/>
      <c r="D231" s="52"/>
      <c r="E231" s="52"/>
      <c r="F231" s="52"/>
      <c r="G231" s="52"/>
      <c r="H231" s="52"/>
      <c r="I231" s="52"/>
      <c r="J231" s="52"/>
      <c r="K231" s="5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53"/>
    </row>
    <row r="232" spans="2:49" ht="14.25" thickBot="1">
      <c r="B232" s="50"/>
      <c r="C232" s="28"/>
      <c r="D232" s="5" t="s">
        <v>16</v>
      </c>
      <c r="E232" s="6" t="s">
        <v>0</v>
      </c>
      <c r="F232" s="7" t="s">
        <v>1</v>
      </c>
      <c r="G232" s="8" t="s">
        <v>2</v>
      </c>
      <c r="H232" s="9" t="s">
        <v>3</v>
      </c>
      <c r="I232" s="10" t="s">
        <v>4</v>
      </c>
      <c r="J232" s="11"/>
      <c r="K232" s="52"/>
      <c r="L232" s="19"/>
      <c r="M232" s="115" t="s">
        <v>10</v>
      </c>
      <c r="N232" s="116"/>
      <c r="O232" s="115" t="s">
        <v>11</v>
      </c>
      <c r="P232" s="116"/>
      <c r="Q232" s="115" t="s">
        <v>12</v>
      </c>
      <c r="R232" s="116"/>
      <c r="S232" s="115" t="s">
        <v>13</v>
      </c>
      <c r="T232" s="116"/>
      <c r="U232" s="115" t="s">
        <v>14</v>
      </c>
      <c r="V232" s="116"/>
      <c r="W232" s="115" t="s">
        <v>15</v>
      </c>
      <c r="X232" s="116"/>
      <c r="Y232" s="53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2:63" ht="13.5">
      <c r="B233" s="50"/>
      <c r="C233" s="29" t="s">
        <v>17</v>
      </c>
      <c r="D233" s="3">
        <f>COUNTIF(M236:X236,1)</f>
        <v>0</v>
      </c>
      <c r="E233" s="3">
        <f>COUNTIF(M236:X236,2)</f>
        <v>0</v>
      </c>
      <c r="F233" s="3">
        <f>COUNTIF(M236:X236,3)</f>
        <v>0</v>
      </c>
      <c r="G233" s="3">
        <f>COUNTIF(M236:X236,4)</f>
        <v>0</v>
      </c>
      <c r="H233" s="3">
        <f>COUNTIF(M236:X236,5)</f>
        <v>0</v>
      </c>
      <c r="I233" s="3">
        <f>COUNTIF(M236:X236,6)</f>
        <v>0</v>
      </c>
      <c r="J233" s="13">
        <f>SUM(D233:I233)</f>
        <v>0</v>
      </c>
      <c r="K233" s="52"/>
      <c r="L233" s="20"/>
      <c r="M233" s="61"/>
      <c r="N233" s="62"/>
      <c r="O233" s="61"/>
      <c r="P233" s="62"/>
      <c r="Q233" s="61"/>
      <c r="R233" s="62"/>
      <c r="S233" s="61"/>
      <c r="T233" s="62"/>
      <c r="U233" s="61"/>
      <c r="V233" s="62"/>
      <c r="W233" s="61"/>
      <c r="X233" s="62"/>
      <c r="Y233" s="53"/>
      <c r="AG233" s="31">
        <f>COUNTIF(M235:X235,1)</f>
        <v>0</v>
      </c>
      <c r="AI233" t="s">
        <v>21</v>
      </c>
      <c r="AJ233">
        <f>SUMIF(M236:X236,1,M237:X237)</f>
        <v>0</v>
      </c>
      <c r="AK233">
        <f>SUMIF(M236:X236,1,M238:X238)</f>
        <v>0</v>
      </c>
      <c r="AL233" t="str">
        <f aca="true" t="shared" si="217" ref="AL233:AW233">IF(M236=1,M235,"-")</f>
        <v>-</v>
      </c>
      <c r="AM233" t="str">
        <f t="shared" si="217"/>
        <v>-</v>
      </c>
      <c r="AN233" t="str">
        <f t="shared" si="217"/>
        <v>-</v>
      </c>
      <c r="AO233" t="str">
        <f t="shared" si="217"/>
        <v>-</v>
      </c>
      <c r="AP233" t="str">
        <f t="shared" si="217"/>
        <v>-</v>
      </c>
      <c r="AQ233" t="str">
        <f t="shared" si="217"/>
        <v>-</v>
      </c>
      <c r="AR233" t="str">
        <f t="shared" si="217"/>
        <v>-</v>
      </c>
      <c r="AS233" t="str">
        <f t="shared" si="217"/>
        <v>-</v>
      </c>
      <c r="AT233" t="str">
        <f t="shared" si="217"/>
        <v>-</v>
      </c>
      <c r="AU233" t="str">
        <f t="shared" si="217"/>
        <v>-</v>
      </c>
      <c r="AV233" t="str">
        <f t="shared" si="217"/>
        <v>-</v>
      </c>
      <c r="AW233" t="str">
        <f t="shared" si="217"/>
        <v>-</v>
      </c>
      <c r="AY233" t="s">
        <v>28</v>
      </c>
      <c r="AZ233" t="str">
        <f aca="true" t="shared" si="218" ref="AZ233:BK233">IF(M234=1,M236,"-")</f>
        <v>-</v>
      </c>
      <c r="BA233" t="str">
        <f t="shared" si="218"/>
        <v>-</v>
      </c>
      <c r="BB233" t="str">
        <f t="shared" si="218"/>
        <v>-</v>
      </c>
      <c r="BC233" t="str">
        <f t="shared" si="218"/>
        <v>-</v>
      </c>
      <c r="BD233" t="str">
        <f t="shared" si="218"/>
        <v>-</v>
      </c>
      <c r="BE233" t="str">
        <f t="shared" si="218"/>
        <v>-</v>
      </c>
      <c r="BF233" t="str">
        <f t="shared" si="218"/>
        <v>-</v>
      </c>
      <c r="BG233" t="str">
        <f t="shared" si="218"/>
        <v>-</v>
      </c>
      <c r="BH233" t="str">
        <f t="shared" si="218"/>
        <v>-</v>
      </c>
      <c r="BI233" t="str">
        <f t="shared" si="218"/>
        <v>-</v>
      </c>
      <c r="BJ233" t="str">
        <f t="shared" si="218"/>
        <v>-</v>
      </c>
      <c r="BK233" t="str">
        <f t="shared" si="218"/>
        <v>-</v>
      </c>
    </row>
    <row r="234" spans="2:63" ht="13.5">
      <c r="B234" s="50"/>
      <c r="C234" s="29" t="s">
        <v>6</v>
      </c>
      <c r="D234" s="18">
        <f>IF(ISERROR(SUMIF(M236:X236,1,M237:X237)/D233),0,SUMIF(M236:X236,1,M237:X237)/D233)</f>
        <v>0</v>
      </c>
      <c r="E234" s="18">
        <f>IF(ISERROR(SUMIF(M236:X236,2,M237:X237)/E233),0,SUMIF(M236:X236,2,M237:X237)/E233)</f>
        <v>0</v>
      </c>
      <c r="F234" s="18">
        <f>IF(ISERROR(SUMIF(M236:X236,3,M237:X237)/F233),0,SUMIF(M236:X236,3,M237:X237)/F233)</f>
        <v>0</v>
      </c>
      <c r="G234" s="18">
        <f>IF(ISERROR(SUMIF(M236:X236,4,M237:X237)/G233),0,SUMIF(M236:X236,4,M237:X237)/G233)</f>
        <v>0</v>
      </c>
      <c r="H234" s="18">
        <f>IF(ISERROR(SUMIF(M236:X236,5,M237:X237)/H233),0,SUMIF(M236:X236,5,M237:X237)/H233)</f>
        <v>0</v>
      </c>
      <c r="I234" s="18">
        <f>IF(ISERROR(SUMIF(M236:X236,6,M237:X237)/I233),0,SUMIF(M236:X236,6,M237:X237)/I233)</f>
        <v>0</v>
      </c>
      <c r="J234" s="16">
        <f>IF(ISERROR(SUM(M237:X237)/J233),0,SUM(M237:X237)/J233)</f>
        <v>0</v>
      </c>
      <c r="K234" s="52"/>
      <c r="L234" s="20" t="s">
        <v>5</v>
      </c>
      <c r="M234" s="22"/>
      <c r="N234" s="23"/>
      <c r="O234" s="22"/>
      <c r="P234" s="23"/>
      <c r="Q234" s="22"/>
      <c r="R234" s="23"/>
      <c r="S234" s="22"/>
      <c r="T234" s="23"/>
      <c r="U234" s="22"/>
      <c r="V234" s="23"/>
      <c r="W234" s="22"/>
      <c r="X234" s="23"/>
      <c r="Y234" s="53"/>
      <c r="AG234" s="31">
        <f>COUNTIF(M235:X235,2)</f>
        <v>0</v>
      </c>
      <c r="AI234" t="s">
        <v>22</v>
      </c>
      <c r="AJ234">
        <f>SUMIF(M236:X236,2,M237:X237)</f>
        <v>0</v>
      </c>
      <c r="AK234">
        <f>SUMIF(M236:X236,2,M238:X238)</f>
        <v>0</v>
      </c>
      <c r="AL234" t="str">
        <f aca="true" t="shared" si="219" ref="AL234:AW234">IF(M236=2,M235,"-")</f>
        <v>-</v>
      </c>
      <c r="AM234" t="str">
        <f t="shared" si="219"/>
        <v>-</v>
      </c>
      <c r="AN234" t="str">
        <f t="shared" si="219"/>
        <v>-</v>
      </c>
      <c r="AO234" t="str">
        <f t="shared" si="219"/>
        <v>-</v>
      </c>
      <c r="AP234" t="str">
        <f t="shared" si="219"/>
        <v>-</v>
      </c>
      <c r="AQ234" t="str">
        <f t="shared" si="219"/>
        <v>-</v>
      </c>
      <c r="AR234" t="str">
        <f t="shared" si="219"/>
        <v>-</v>
      </c>
      <c r="AS234" t="str">
        <f t="shared" si="219"/>
        <v>-</v>
      </c>
      <c r="AT234" t="str">
        <f t="shared" si="219"/>
        <v>-</v>
      </c>
      <c r="AU234" t="str">
        <f t="shared" si="219"/>
        <v>-</v>
      </c>
      <c r="AV234" t="str">
        <f t="shared" si="219"/>
        <v>-</v>
      </c>
      <c r="AW234" t="str">
        <f t="shared" si="219"/>
        <v>-</v>
      </c>
      <c r="AY234" s="32" t="s">
        <v>29</v>
      </c>
      <c r="AZ234" t="str">
        <f aca="true" t="shared" si="220" ref="AZ234:BK234">IF(M234=2,M236,"-")</f>
        <v>-</v>
      </c>
      <c r="BA234" t="str">
        <f t="shared" si="220"/>
        <v>-</v>
      </c>
      <c r="BB234" t="str">
        <f t="shared" si="220"/>
        <v>-</v>
      </c>
      <c r="BC234" t="str">
        <f t="shared" si="220"/>
        <v>-</v>
      </c>
      <c r="BD234" t="str">
        <f t="shared" si="220"/>
        <v>-</v>
      </c>
      <c r="BE234" t="str">
        <f t="shared" si="220"/>
        <v>-</v>
      </c>
      <c r="BF234" t="str">
        <f t="shared" si="220"/>
        <v>-</v>
      </c>
      <c r="BG234" t="str">
        <f t="shared" si="220"/>
        <v>-</v>
      </c>
      <c r="BH234" t="str">
        <f t="shared" si="220"/>
        <v>-</v>
      </c>
      <c r="BI234" t="str">
        <f t="shared" si="220"/>
        <v>-</v>
      </c>
      <c r="BJ234" t="str">
        <f t="shared" si="220"/>
        <v>-</v>
      </c>
      <c r="BK234" t="str">
        <f t="shared" si="220"/>
        <v>-</v>
      </c>
    </row>
    <row r="235" spans="2:63" ht="13.5">
      <c r="B235" s="50"/>
      <c r="C235" s="29" t="s">
        <v>18</v>
      </c>
      <c r="D235" s="18">
        <f>IF(ISERROR(SUMIF(M236:X236,1,M238:X238)/D233),0,SUMIF(M236:X236,1,M238:X238)/D233)</f>
        <v>0</v>
      </c>
      <c r="E235" s="18">
        <f>IF(ISERROR(SUMIF(M236:X236,2,M238:X238)/E233),0,SUMIF(M236:X236,2,M238:X238)/E233)</f>
        <v>0</v>
      </c>
      <c r="F235" s="18">
        <f>IF(ISERROR(SUMIF(M236:X236,3,M238:X238)/F233),0,SUMIF(M236:X236,3,M238:X238)/F233)</f>
        <v>0</v>
      </c>
      <c r="G235" s="18">
        <f>IF(ISERROR(SUMIF(M236:X236,4,M238:X238)/G233),0,SUMIF(M236:X236,4,M238:X238)/G233)</f>
        <v>0</v>
      </c>
      <c r="H235" s="18">
        <f>IF(ISERROR(SUMIF(M236:X236,5,M238:X238)/H233),0,SUMIF(M236:X236,5,M238:X238)/H233)</f>
        <v>0</v>
      </c>
      <c r="I235" s="18">
        <f>IF(ISERROR(SUMIF(M236:X236,6,M238:X238)/I233),0,SUMIF(M236:X236,6,M238:X238)/I233)</f>
        <v>0</v>
      </c>
      <c r="J235" s="16">
        <f>IF(ISERROR(SUM(M238:X238)/J233),0,SUM(M238:X238)/J233)</f>
        <v>0</v>
      </c>
      <c r="K235" s="52"/>
      <c r="L235" s="20" t="s">
        <v>7</v>
      </c>
      <c r="M235" s="22"/>
      <c r="N235" s="23"/>
      <c r="O235" s="22"/>
      <c r="P235" s="23"/>
      <c r="Q235" s="22"/>
      <c r="R235" s="23"/>
      <c r="S235" s="22"/>
      <c r="T235" s="23"/>
      <c r="U235" s="22"/>
      <c r="V235" s="23"/>
      <c r="W235" s="22"/>
      <c r="X235" s="23"/>
      <c r="Y235" s="53"/>
      <c r="AG235" s="31">
        <f>COUNTIF(M235:X235,3)</f>
        <v>0</v>
      </c>
      <c r="AI235" t="s">
        <v>23</v>
      </c>
      <c r="AJ235">
        <f>SUMIF(M236:X236,3,M237:X237)</f>
        <v>0</v>
      </c>
      <c r="AK235">
        <f>SUMIF(M236:X236,3,M238:X238)</f>
        <v>0</v>
      </c>
      <c r="AL235" t="str">
        <f aca="true" t="shared" si="221" ref="AL235:AW235">IF(M236=3,M235,"-")</f>
        <v>-</v>
      </c>
      <c r="AM235" t="str">
        <f t="shared" si="221"/>
        <v>-</v>
      </c>
      <c r="AN235" t="str">
        <f t="shared" si="221"/>
        <v>-</v>
      </c>
      <c r="AO235" t="str">
        <f t="shared" si="221"/>
        <v>-</v>
      </c>
      <c r="AP235" t="str">
        <f t="shared" si="221"/>
        <v>-</v>
      </c>
      <c r="AQ235" t="str">
        <f t="shared" si="221"/>
        <v>-</v>
      </c>
      <c r="AR235" t="str">
        <f t="shared" si="221"/>
        <v>-</v>
      </c>
      <c r="AS235" t="str">
        <f t="shared" si="221"/>
        <v>-</v>
      </c>
      <c r="AT235" t="str">
        <f t="shared" si="221"/>
        <v>-</v>
      </c>
      <c r="AU235" t="str">
        <f t="shared" si="221"/>
        <v>-</v>
      </c>
      <c r="AV235" t="str">
        <f t="shared" si="221"/>
        <v>-</v>
      </c>
      <c r="AW235" t="str">
        <f t="shared" si="221"/>
        <v>-</v>
      </c>
      <c r="AY235" s="33" t="s">
        <v>30</v>
      </c>
      <c r="AZ235" t="str">
        <f aca="true" t="shared" si="222" ref="AZ235:BK235">IF(M234=3,M236,"-")</f>
        <v>-</v>
      </c>
      <c r="BA235" t="str">
        <f t="shared" si="222"/>
        <v>-</v>
      </c>
      <c r="BB235" t="str">
        <f t="shared" si="222"/>
        <v>-</v>
      </c>
      <c r="BC235" t="str">
        <f t="shared" si="222"/>
        <v>-</v>
      </c>
      <c r="BD235" t="str">
        <f t="shared" si="222"/>
        <v>-</v>
      </c>
      <c r="BE235" t="str">
        <f t="shared" si="222"/>
        <v>-</v>
      </c>
      <c r="BF235" t="str">
        <f t="shared" si="222"/>
        <v>-</v>
      </c>
      <c r="BG235" t="str">
        <f t="shared" si="222"/>
        <v>-</v>
      </c>
      <c r="BH235" t="str">
        <f t="shared" si="222"/>
        <v>-</v>
      </c>
      <c r="BI235" t="str">
        <f t="shared" si="222"/>
        <v>-</v>
      </c>
      <c r="BJ235" t="str">
        <f t="shared" si="222"/>
        <v>-</v>
      </c>
      <c r="BK235" t="str">
        <f t="shared" si="222"/>
        <v>-</v>
      </c>
    </row>
    <row r="236" spans="2:63" ht="13.5">
      <c r="B236" s="50"/>
      <c r="C236" s="29" t="s">
        <v>19</v>
      </c>
      <c r="D236" s="3">
        <f>COUNTIF(AL233:AW233,1)</f>
        <v>0</v>
      </c>
      <c r="E236" s="3">
        <f>COUNTIF(AL234:AW234,1)</f>
        <v>0</v>
      </c>
      <c r="F236" s="3">
        <f>COUNTIF(AL235:AW235,1)</f>
        <v>0</v>
      </c>
      <c r="G236" s="3">
        <f>COUNTIF(AL236:AW236,1)</f>
        <v>0</v>
      </c>
      <c r="H236" s="3">
        <f>COUNTIF(AL237:AW237,1)</f>
        <v>0</v>
      </c>
      <c r="I236" s="3">
        <f>COUNTIF(AL238:AW238,1)</f>
        <v>0</v>
      </c>
      <c r="J236" s="13">
        <f>COUNTIF(M235:X235,1)</f>
        <v>0</v>
      </c>
      <c r="K236" s="52"/>
      <c r="L236" s="20" t="s">
        <v>9</v>
      </c>
      <c r="M236" s="22"/>
      <c r="N236" s="23"/>
      <c r="O236" s="22"/>
      <c r="P236" s="23"/>
      <c r="Q236" s="22"/>
      <c r="R236" s="23"/>
      <c r="S236" s="22"/>
      <c r="T236" s="23"/>
      <c r="U236" s="22"/>
      <c r="V236" s="23"/>
      <c r="W236" s="22"/>
      <c r="X236" s="23"/>
      <c r="Y236" s="53"/>
      <c r="AG236" s="31">
        <f>COUNTIF(M235:X235,4)</f>
        <v>0</v>
      </c>
      <c r="AI236" t="s">
        <v>24</v>
      </c>
      <c r="AJ236">
        <f>SUMIF(M236:X236,4,M237:X237)</f>
        <v>0</v>
      </c>
      <c r="AK236">
        <f>SUMIF(M236:X236,4,M238:X238)</f>
        <v>0</v>
      </c>
      <c r="AL236" t="str">
        <f aca="true" t="shared" si="223" ref="AL236:AW236">IF(M236=4,M235,"-")</f>
        <v>-</v>
      </c>
      <c r="AM236" t="str">
        <f t="shared" si="223"/>
        <v>-</v>
      </c>
      <c r="AN236" t="str">
        <f t="shared" si="223"/>
        <v>-</v>
      </c>
      <c r="AO236" t="str">
        <f t="shared" si="223"/>
        <v>-</v>
      </c>
      <c r="AP236" t="str">
        <f t="shared" si="223"/>
        <v>-</v>
      </c>
      <c r="AQ236" t="str">
        <f t="shared" si="223"/>
        <v>-</v>
      </c>
      <c r="AR236" t="str">
        <f t="shared" si="223"/>
        <v>-</v>
      </c>
      <c r="AS236" t="str">
        <f t="shared" si="223"/>
        <v>-</v>
      </c>
      <c r="AT236" t="str">
        <f t="shared" si="223"/>
        <v>-</v>
      </c>
      <c r="AU236" t="str">
        <f t="shared" si="223"/>
        <v>-</v>
      </c>
      <c r="AV236" t="str">
        <f t="shared" si="223"/>
        <v>-</v>
      </c>
      <c r="AW236" t="str">
        <f t="shared" si="223"/>
        <v>-</v>
      </c>
      <c r="AY236" s="34" t="s">
        <v>31</v>
      </c>
      <c r="AZ236" t="str">
        <f aca="true" t="shared" si="224" ref="AZ236:BK236">IF(M234=4,M236,"-")</f>
        <v>-</v>
      </c>
      <c r="BA236" t="str">
        <f t="shared" si="224"/>
        <v>-</v>
      </c>
      <c r="BB236" t="str">
        <f t="shared" si="224"/>
        <v>-</v>
      </c>
      <c r="BC236" t="str">
        <f t="shared" si="224"/>
        <v>-</v>
      </c>
      <c r="BD236" t="str">
        <f t="shared" si="224"/>
        <v>-</v>
      </c>
      <c r="BE236" t="str">
        <f t="shared" si="224"/>
        <v>-</v>
      </c>
      <c r="BF236" t="str">
        <f t="shared" si="224"/>
        <v>-</v>
      </c>
      <c r="BG236" t="str">
        <f t="shared" si="224"/>
        <v>-</v>
      </c>
      <c r="BH236" t="str">
        <f t="shared" si="224"/>
        <v>-</v>
      </c>
      <c r="BI236" t="str">
        <f t="shared" si="224"/>
        <v>-</v>
      </c>
      <c r="BJ236" t="str">
        <f t="shared" si="224"/>
        <v>-</v>
      </c>
      <c r="BK236" t="str">
        <f t="shared" si="224"/>
        <v>-</v>
      </c>
    </row>
    <row r="237" spans="2:63" ht="13.5">
      <c r="B237" s="50"/>
      <c r="C237" s="29" t="s">
        <v>20</v>
      </c>
      <c r="D237" s="3">
        <f>COUNTIF(AL233:AW233,2)</f>
        <v>0</v>
      </c>
      <c r="E237" s="3">
        <f>COUNTIF(AL234:AW234,2)</f>
        <v>0</v>
      </c>
      <c r="F237" s="3">
        <f>COUNTIF(AL235:AW235,2)</f>
        <v>0</v>
      </c>
      <c r="G237" s="3">
        <f>COUNTIF(AL236:AW236,2)</f>
        <v>0</v>
      </c>
      <c r="H237" s="3">
        <f>COUNTIF(AL237:AW237,2)</f>
        <v>0</v>
      </c>
      <c r="I237" s="3">
        <f>COUNTIF(AL238:AW238,2)</f>
        <v>0</v>
      </c>
      <c r="J237" s="13">
        <f>COUNTIF(M235:X235,2)</f>
        <v>0</v>
      </c>
      <c r="K237" s="52"/>
      <c r="L237" s="20" t="s">
        <v>6</v>
      </c>
      <c r="M237" s="24"/>
      <c r="N237" s="25"/>
      <c r="O237" s="24"/>
      <c r="P237" s="25"/>
      <c r="Q237" s="24"/>
      <c r="R237" s="25"/>
      <c r="S237" s="24"/>
      <c r="T237" s="25"/>
      <c r="U237" s="24"/>
      <c r="V237" s="25"/>
      <c r="W237" s="24"/>
      <c r="X237" s="25"/>
      <c r="Y237" s="53"/>
      <c r="AG237" s="31">
        <f>COUNTIF(M235:X235,5)</f>
        <v>0</v>
      </c>
      <c r="AI237" t="s">
        <v>25</v>
      </c>
      <c r="AJ237">
        <f>SUMIF(M236:X236,5,M237:X237)</f>
        <v>0</v>
      </c>
      <c r="AK237">
        <f>SUMIF(M236:X236,5,M238:X238)</f>
        <v>0</v>
      </c>
      <c r="AL237" t="str">
        <f aca="true" t="shared" si="225" ref="AL237:AW237">IF(M236=5,M235,"-")</f>
        <v>-</v>
      </c>
      <c r="AM237" t="str">
        <f t="shared" si="225"/>
        <v>-</v>
      </c>
      <c r="AN237" t="str">
        <f t="shared" si="225"/>
        <v>-</v>
      </c>
      <c r="AO237" t="str">
        <f t="shared" si="225"/>
        <v>-</v>
      </c>
      <c r="AP237" t="str">
        <f t="shared" si="225"/>
        <v>-</v>
      </c>
      <c r="AQ237" t="str">
        <f t="shared" si="225"/>
        <v>-</v>
      </c>
      <c r="AR237" t="str">
        <f t="shared" si="225"/>
        <v>-</v>
      </c>
      <c r="AS237" t="str">
        <f t="shared" si="225"/>
        <v>-</v>
      </c>
      <c r="AT237" t="str">
        <f t="shared" si="225"/>
        <v>-</v>
      </c>
      <c r="AU237" t="str">
        <f t="shared" si="225"/>
        <v>-</v>
      </c>
      <c r="AV237" t="str">
        <f t="shared" si="225"/>
        <v>-</v>
      </c>
      <c r="AW237" t="str">
        <f t="shared" si="225"/>
        <v>-</v>
      </c>
      <c r="AY237" s="35" t="s">
        <v>32</v>
      </c>
      <c r="AZ237" t="str">
        <f aca="true" t="shared" si="226" ref="AZ237:BK237">IF(M234=5,M236,"-")</f>
        <v>-</v>
      </c>
      <c r="BA237" t="str">
        <f t="shared" si="226"/>
        <v>-</v>
      </c>
      <c r="BB237" t="str">
        <f t="shared" si="226"/>
        <v>-</v>
      </c>
      <c r="BC237" t="str">
        <f t="shared" si="226"/>
        <v>-</v>
      </c>
      <c r="BD237" t="str">
        <f t="shared" si="226"/>
        <v>-</v>
      </c>
      <c r="BE237" t="str">
        <f t="shared" si="226"/>
        <v>-</v>
      </c>
      <c r="BF237" t="str">
        <f t="shared" si="226"/>
        <v>-</v>
      </c>
      <c r="BG237" t="str">
        <f t="shared" si="226"/>
        <v>-</v>
      </c>
      <c r="BH237" t="str">
        <f t="shared" si="226"/>
        <v>-</v>
      </c>
      <c r="BI237" t="str">
        <f t="shared" si="226"/>
        <v>-</v>
      </c>
      <c r="BJ237" t="str">
        <f t="shared" si="226"/>
        <v>-</v>
      </c>
      <c r="BK237" t="str">
        <f t="shared" si="226"/>
        <v>-</v>
      </c>
    </row>
    <row r="238" spans="2:63" ht="14.25" thickBot="1">
      <c r="B238" s="50"/>
      <c r="C238" s="30" t="s">
        <v>27</v>
      </c>
      <c r="D238" s="15">
        <f aca="true" t="shared" si="227" ref="D238:J238">IF(ISERROR(SUM(D236:D237)/D233),0,SUM(D236:D237)/D233)*100</f>
        <v>0</v>
      </c>
      <c r="E238" s="15">
        <f t="shared" si="227"/>
        <v>0</v>
      </c>
      <c r="F238" s="15">
        <f t="shared" si="227"/>
        <v>0</v>
      </c>
      <c r="G238" s="15">
        <f t="shared" si="227"/>
        <v>0</v>
      </c>
      <c r="H238" s="15">
        <f t="shared" si="227"/>
        <v>0</v>
      </c>
      <c r="I238" s="15">
        <f t="shared" si="227"/>
        <v>0</v>
      </c>
      <c r="J238" s="17">
        <f t="shared" si="227"/>
        <v>0</v>
      </c>
      <c r="K238" s="52"/>
      <c r="L238" s="21" t="s">
        <v>8</v>
      </c>
      <c r="M238" s="26"/>
      <c r="N238" s="27"/>
      <c r="O238" s="26"/>
      <c r="P238" s="27"/>
      <c r="Q238" s="26"/>
      <c r="R238" s="27"/>
      <c r="S238" s="26"/>
      <c r="T238" s="27"/>
      <c r="U238" s="26"/>
      <c r="V238" s="27"/>
      <c r="W238" s="26"/>
      <c r="X238" s="27"/>
      <c r="Y238" s="53"/>
      <c r="AG238" s="31">
        <f>COUNTIF(M235:X235,6)</f>
        <v>0</v>
      </c>
      <c r="AI238" t="s">
        <v>26</v>
      </c>
      <c r="AJ238">
        <f>SUMIF(M236:X236,6,M237:X237)</f>
        <v>0</v>
      </c>
      <c r="AK238">
        <f>SUMIF(M236:X236,6,M238:X238)</f>
        <v>0</v>
      </c>
      <c r="AL238" t="str">
        <f aca="true" t="shared" si="228" ref="AL238:AW238">IF(M236=6,M235,"-")</f>
        <v>-</v>
      </c>
      <c r="AM238" t="str">
        <f t="shared" si="228"/>
        <v>-</v>
      </c>
      <c r="AN238" t="str">
        <f t="shared" si="228"/>
        <v>-</v>
      </c>
      <c r="AO238" t="str">
        <f t="shared" si="228"/>
        <v>-</v>
      </c>
      <c r="AP238" t="str">
        <f t="shared" si="228"/>
        <v>-</v>
      </c>
      <c r="AQ238" t="str">
        <f t="shared" si="228"/>
        <v>-</v>
      </c>
      <c r="AR238" t="str">
        <f t="shared" si="228"/>
        <v>-</v>
      </c>
      <c r="AS238" t="str">
        <f t="shared" si="228"/>
        <v>-</v>
      </c>
      <c r="AT238" t="str">
        <f t="shared" si="228"/>
        <v>-</v>
      </c>
      <c r="AU238" t="str">
        <f t="shared" si="228"/>
        <v>-</v>
      </c>
      <c r="AV238" t="str">
        <f t="shared" si="228"/>
        <v>-</v>
      </c>
      <c r="AW238" t="str">
        <f t="shared" si="228"/>
        <v>-</v>
      </c>
      <c r="AY238" s="36" t="s">
        <v>33</v>
      </c>
      <c r="AZ238" t="str">
        <f aca="true" t="shared" si="229" ref="AZ238:BK238">IF(M234=6,M236,"-")</f>
        <v>-</v>
      </c>
      <c r="BA238" t="str">
        <f t="shared" si="229"/>
        <v>-</v>
      </c>
      <c r="BB238" t="str">
        <f t="shared" si="229"/>
        <v>-</v>
      </c>
      <c r="BC238" t="str">
        <f t="shared" si="229"/>
        <v>-</v>
      </c>
      <c r="BD238" t="str">
        <f t="shared" si="229"/>
        <v>-</v>
      </c>
      <c r="BE238" t="str">
        <f t="shared" si="229"/>
        <v>-</v>
      </c>
      <c r="BF238" t="str">
        <f t="shared" si="229"/>
        <v>-</v>
      </c>
      <c r="BG238" t="str">
        <f t="shared" si="229"/>
        <v>-</v>
      </c>
      <c r="BH238" t="str">
        <f t="shared" si="229"/>
        <v>-</v>
      </c>
      <c r="BI238" t="str">
        <f t="shared" si="229"/>
        <v>-</v>
      </c>
      <c r="BJ238" t="str">
        <f t="shared" si="229"/>
        <v>-</v>
      </c>
      <c r="BK238" t="str">
        <f t="shared" si="229"/>
        <v>-</v>
      </c>
    </row>
    <row r="239" spans="2:25" ht="14.25" thickBot="1">
      <c r="B239" s="54"/>
      <c r="C239" s="55"/>
      <c r="D239" s="56"/>
      <c r="E239" s="56"/>
      <c r="F239" s="56"/>
      <c r="G239" s="56"/>
      <c r="H239" s="56"/>
      <c r="I239" s="56"/>
      <c r="J239" s="56"/>
      <c r="K239" s="56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7"/>
    </row>
    <row r="240" ht="14.25" thickBot="1"/>
    <row r="241" spans="2:25" ht="13.5"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9"/>
    </row>
    <row r="242" spans="2:25" ht="14.25" thickBot="1">
      <c r="B242" s="50">
        <v>12</v>
      </c>
      <c r="C242" s="144" t="s">
        <v>60</v>
      </c>
      <c r="D242" s="144"/>
      <c r="E242" s="144"/>
      <c r="F242" s="145" t="s">
        <v>62</v>
      </c>
      <c r="G242" s="143"/>
      <c r="H242" s="143"/>
      <c r="I242" s="143"/>
      <c r="J242" s="52"/>
      <c r="K242" s="5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53"/>
    </row>
    <row r="243" spans="2:25" ht="14.25" thickBot="1">
      <c r="B243" s="50"/>
      <c r="C243" s="142" t="s">
        <v>61</v>
      </c>
      <c r="D243" s="142"/>
      <c r="E243" s="142"/>
      <c r="F243" s="143"/>
      <c r="G243" s="143"/>
      <c r="H243" s="143"/>
      <c r="I243" s="143"/>
      <c r="J243" s="52"/>
      <c r="K243" s="52"/>
      <c r="L243" s="4"/>
      <c r="M243" s="5" t="s">
        <v>34</v>
      </c>
      <c r="N243" s="5" t="s">
        <v>35</v>
      </c>
      <c r="O243" s="5" t="s">
        <v>36</v>
      </c>
      <c r="P243" s="5" t="s">
        <v>37</v>
      </c>
      <c r="Q243" s="5" t="s">
        <v>38</v>
      </c>
      <c r="R243" s="11" t="s">
        <v>39</v>
      </c>
      <c r="S243" s="1"/>
      <c r="T243" s="1"/>
      <c r="U243" s="1"/>
      <c r="V243" s="1"/>
      <c r="W243" s="1"/>
      <c r="X243" s="1"/>
      <c r="Y243" s="53"/>
    </row>
    <row r="244" spans="2:25" ht="13.5">
      <c r="B244" s="50"/>
      <c r="C244" s="1"/>
      <c r="D244" s="52"/>
      <c r="E244" s="52"/>
      <c r="F244" s="52"/>
      <c r="G244" s="52"/>
      <c r="H244" s="52"/>
      <c r="I244" s="52"/>
      <c r="J244" s="52"/>
      <c r="K244" s="52"/>
      <c r="L244" s="12" t="s">
        <v>28</v>
      </c>
      <c r="M244" s="37">
        <f aca="true" t="shared" si="230" ref="M244:M249">COUNTIF(AZ252:BK252,1)</f>
        <v>0</v>
      </c>
      <c r="N244" s="37">
        <f aca="true" t="shared" si="231" ref="N244:N249">COUNTIF(AZ252:BK252,2)</f>
        <v>0</v>
      </c>
      <c r="O244" s="37">
        <f aca="true" t="shared" si="232" ref="O244:O249">COUNTIF(AZ252:BK252,3)</f>
        <v>0</v>
      </c>
      <c r="P244" s="37">
        <f aca="true" t="shared" si="233" ref="P244:P249">COUNTIF(AZ252:BK252,4)</f>
        <v>0</v>
      </c>
      <c r="Q244" s="37">
        <f aca="true" t="shared" si="234" ref="Q244:Q249">COUNTIF(AZ252:BK252,5)</f>
        <v>0</v>
      </c>
      <c r="R244" s="38">
        <f aca="true" t="shared" si="235" ref="R244:R249">COUNTIF(AZ252:BK252,6)</f>
        <v>0</v>
      </c>
      <c r="S244" s="1"/>
      <c r="T244" s="117" t="s">
        <v>43</v>
      </c>
      <c r="U244" s="118"/>
      <c r="V244" s="119" t="s">
        <v>48</v>
      </c>
      <c r="W244" s="120"/>
      <c r="X244" s="1"/>
      <c r="Y244" s="53"/>
    </row>
    <row r="245" spans="2:25" ht="14.25" thickBot="1">
      <c r="B245" s="50"/>
      <c r="C245" s="1"/>
      <c r="D245" s="52"/>
      <c r="E245" s="52"/>
      <c r="F245" s="52"/>
      <c r="G245" s="52"/>
      <c r="H245" s="52"/>
      <c r="I245" s="52"/>
      <c r="J245" s="52"/>
      <c r="K245" s="52"/>
      <c r="L245" s="39" t="s">
        <v>29</v>
      </c>
      <c r="M245" s="37">
        <f t="shared" si="230"/>
        <v>0</v>
      </c>
      <c r="N245" s="37">
        <f t="shared" si="231"/>
        <v>0</v>
      </c>
      <c r="O245" s="37">
        <f t="shared" si="232"/>
        <v>0</v>
      </c>
      <c r="P245" s="37">
        <f t="shared" si="233"/>
        <v>0</v>
      </c>
      <c r="Q245" s="37">
        <f t="shared" si="234"/>
        <v>0</v>
      </c>
      <c r="R245" s="38">
        <f t="shared" si="235"/>
        <v>0</v>
      </c>
      <c r="S245" s="1"/>
      <c r="T245" s="121" t="s">
        <v>44</v>
      </c>
      <c r="U245" s="122"/>
      <c r="V245" s="111" t="s">
        <v>46</v>
      </c>
      <c r="W245" s="112"/>
      <c r="X245" s="1"/>
      <c r="Y245" s="53"/>
    </row>
    <row r="246" spans="2:25" ht="14.25" customHeight="1" thickBot="1">
      <c r="B246" s="50"/>
      <c r="C246" s="113" t="s">
        <v>40</v>
      </c>
      <c r="D246" s="123"/>
      <c r="E246" s="138">
        <f>(COUNTIF(M254:X254,1)*10)+(COUNTIF(M254:X254,2)*8)+(COUNTIF(M254:X254,3)*6)+(COUNTIF(M254:X254,4)*4)+(COUNTIF(M254:X254,5)*2)+(COUNTIF(M254:X254,6)*1)+(W247*J252)</f>
        <v>0</v>
      </c>
      <c r="F246" s="139"/>
      <c r="G246" s="52"/>
      <c r="H246" s="52"/>
      <c r="I246" s="52"/>
      <c r="J246" s="52"/>
      <c r="K246" s="52"/>
      <c r="L246" s="40" t="s">
        <v>30</v>
      </c>
      <c r="M246" s="37">
        <f t="shared" si="230"/>
        <v>0</v>
      </c>
      <c r="N246" s="37">
        <f t="shared" si="231"/>
        <v>0</v>
      </c>
      <c r="O246" s="37">
        <f t="shared" si="232"/>
        <v>0</v>
      </c>
      <c r="P246" s="37">
        <f t="shared" si="233"/>
        <v>0</v>
      </c>
      <c r="Q246" s="37">
        <f t="shared" si="234"/>
        <v>0</v>
      </c>
      <c r="R246" s="38">
        <f t="shared" si="235"/>
        <v>0</v>
      </c>
      <c r="S246" s="1"/>
      <c r="T246" s="126" t="s">
        <v>45</v>
      </c>
      <c r="U246" s="127"/>
      <c r="V246" s="128" t="s">
        <v>47</v>
      </c>
      <c r="W246" s="129"/>
      <c r="X246" s="1"/>
      <c r="Y246" s="53"/>
    </row>
    <row r="247" spans="2:25" ht="14.25" customHeight="1" thickBot="1">
      <c r="B247" s="50"/>
      <c r="C247" s="124"/>
      <c r="D247" s="125"/>
      <c r="E247" s="140"/>
      <c r="F247" s="141"/>
      <c r="G247" s="52"/>
      <c r="H247" s="52"/>
      <c r="I247" s="52"/>
      <c r="J247" s="52"/>
      <c r="K247" s="52"/>
      <c r="L247" s="41" t="s">
        <v>31</v>
      </c>
      <c r="M247" s="37">
        <f t="shared" si="230"/>
        <v>0</v>
      </c>
      <c r="N247" s="37">
        <f t="shared" si="231"/>
        <v>0</v>
      </c>
      <c r="O247" s="37">
        <f t="shared" si="232"/>
        <v>0</v>
      </c>
      <c r="P247" s="37">
        <f t="shared" si="233"/>
        <v>0</v>
      </c>
      <c r="Q247" s="37">
        <f t="shared" si="234"/>
        <v>0</v>
      </c>
      <c r="R247" s="38">
        <f t="shared" si="235"/>
        <v>0</v>
      </c>
      <c r="S247" s="1"/>
      <c r="T247" s="130" t="s">
        <v>49</v>
      </c>
      <c r="U247" s="131"/>
      <c r="V247" s="132"/>
      <c r="W247" s="136">
        <v>0</v>
      </c>
      <c r="X247" s="1"/>
      <c r="Y247" s="53"/>
    </row>
    <row r="248" spans="2:25" ht="14.25" customHeight="1" thickBot="1">
      <c r="B248" s="50"/>
      <c r="C248" s="113" t="s">
        <v>41</v>
      </c>
      <c r="D248" s="123"/>
      <c r="E248" s="138">
        <f>IF(ISERROR(E246/J252),0,E246/J252)</f>
        <v>0</v>
      </c>
      <c r="F248" s="139"/>
      <c r="G248" s="52"/>
      <c r="H248" s="52"/>
      <c r="I248" s="52"/>
      <c r="J248" s="52"/>
      <c r="K248" s="52"/>
      <c r="L248" s="42" t="s">
        <v>32</v>
      </c>
      <c r="M248" s="37">
        <f t="shared" si="230"/>
        <v>0</v>
      </c>
      <c r="N248" s="37">
        <f t="shared" si="231"/>
        <v>0</v>
      </c>
      <c r="O248" s="37">
        <f t="shared" si="232"/>
        <v>0</v>
      </c>
      <c r="P248" s="37">
        <f t="shared" si="233"/>
        <v>0</v>
      </c>
      <c r="Q248" s="37">
        <f t="shared" si="234"/>
        <v>0</v>
      </c>
      <c r="R248" s="38">
        <f t="shared" si="235"/>
        <v>0</v>
      </c>
      <c r="S248" s="1"/>
      <c r="T248" s="133"/>
      <c r="U248" s="134"/>
      <c r="V248" s="135"/>
      <c r="W248" s="137"/>
      <c r="X248" s="1"/>
      <c r="Y248" s="53"/>
    </row>
    <row r="249" spans="2:25" ht="14.25" customHeight="1" thickBot="1">
      <c r="B249" s="50"/>
      <c r="C249" s="124"/>
      <c r="D249" s="125"/>
      <c r="E249" s="140"/>
      <c r="F249" s="141"/>
      <c r="G249" s="52"/>
      <c r="H249" s="52"/>
      <c r="I249" s="52"/>
      <c r="J249" s="52"/>
      <c r="K249" s="52"/>
      <c r="L249" s="43" t="s">
        <v>33</v>
      </c>
      <c r="M249" s="44">
        <f t="shared" si="230"/>
        <v>0</v>
      </c>
      <c r="N249" s="44">
        <f t="shared" si="231"/>
        <v>0</v>
      </c>
      <c r="O249" s="44">
        <f t="shared" si="232"/>
        <v>0</v>
      </c>
      <c r="P249" s="44">
        <f t="shared" si="233"/>
        <v>0</v>
      </c>
      <c r="Q249" s="44">
        <f t="shared" si="234"/>
        <v>0</v>
      </c>
      <c r="R249" s="45">
        <f t="shared" si="235"/>
        <v>0</v>
      </c>
      <c r="S249" s="1"/>
      <c r="T249" s="1"/>
      <c r="U249" s="1"/>
      <c r="V249" s="1"/>
      <c r="W249" s="1"/>
      <c r="X249" s="1"/>
      <c r="Y249" s="53"/>
    </row>
    <row r="250" spans="2:25" ht="14.25" thickBot="1">
      <c r="B250" s="50"/>
      <c r="C250" s="1"/>
      <c r="D250" s="52"/>
      <c r="E250" s="52"/>
      <c r="F250" s="52"/>
      <c r="G250" s="52"/>
      <c r="H250" s="52"/>
      <c r="I250" s="52"/>
      <c r="J250" s="52"/>
      <c r="K250" s="5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53"/>
    </row>
    <row r="251" spans="2:49" ht="14.25" thickBot="1">
      <c r="B251" s="50"/>
      <c r="C251" s="28"/>
      <c r="D251" s="5" t="s">
        <v>16</v>
      </c>
      <c r="E251" s="6" t="s">
        <v>0</v>
      </c>
      <c r="F251" s="7" t="s">
        <v>1</v>
      </c>
      <c r="G251" s="8" t="s">
        <v>2</v>
      </c>
      <c r="H251" s="9" t="s">
        <v>3</v>
      </c>
      <c r="I251" s="10" t="s">
        <v>4</v>
      </c>
      <c r="J251" s="11"/>
      <c r="K251" s="52"/>
      <c r="L251" s="19"/>
      <c r="M251" s="115" t="s">
        <v>10</v>
      </c>
      <c r="N251" s="116"/>
      <c r="O251" s="115" t="s">
        <v>11</v>
      </c>
      <c r="P251" s="116"/>
      <c r="Q251" s="115" t="s">
        <v>12</v>
      </c>
      <c r="R251" s="116"/>
      <c r="S251" s="115" t="s">
        <v>13</v>
      </c>
      <c r="T251" s="116"/>
      <c r="U251" s="115" t="s">
        <v>14</v>
      </c>
      <c r="V251" s="116"/>
      <c r="W251" s="115" t="s">
        <v>15</v>
      </c>
      <c r="X251" s="116"/>
      <c r="Y251" s="53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2:63" ht="13.5">
      <c r="B252" s="50"/>
      <c r="C252" s="29" t="s">
        <v>17</v>
      </c>
      <c r="D252" s="3">
        <f>COUNTIF(M255:X255,1)</f>
        <v>0</v>
      </c>
      <c r="E252" s="3">
        <f>COUNTIF(M255:X255,2)</f>
        <v>0</v>
      </c>
      <c r="F252" s="3">
        <f>COUNTIF(M255:X255,3)</f>
        <v>0</v>
      </c>
      <c r="G252" s="3">
        <f>COUNTIF(M255:X255,4)</f>
        <v>0</v>
      </c>
      <c r="H252" s="3">
        <f>COUNTIF(M255:X255,5)</f>
        <v>0</v>
      </c>
      <c r="I252" s="3">
        <f>COUNTIF(M255:X255,6)</f>
        <v>0</v>
      </c>
      <c r="J252" s="13">
        <f>SUM(D252:I252)</f>
        <v>0</v>
      </c>
      <c r="K252" s="52"/>
      <c r="L252" s="20"/>
      <c r="M252" s="61"/>
      <c r="N252" s="62"/>
      <c r="O252" s="61"/>
      <c r="P252" s="62"/>
      <c r="Q252" s="61"/>
      <c r="R252" s="62"/>
      <c r="S252" s="61"/>
      <c r="T252" s="62"/>
      <c r="U252" s="61"/>
      <c r="V252" s="62"/>
      <c r="W252" s="61"/>
      <c r="X252" s="62"/>
      <c r="Y252" s="53"/>
      <c r="AG252" s="31">
        <f>COUNTIF(M254:X254,1)</f>
        <v>0</v>
      </c>
      <c r="AI252" t="s">
        <v>21</v>
      </c>
      <c r="AJ252">
        <f>SUMIF(M255:X255,1,M256:X256)</f>
        <v>0</v>
      </c>
      <c r="AK252">
        <f>SUMIF(M255:X255,1,M257:X257)</f>
        <v>0</v>
      </c>
      <c r="AL252" t="str">
        <f aca="true" t="shared" si="236" ref="AL252:AW252">IF(M255=1,M254,"-")</f>
        <v>-</v>
      </c>
      <c r="AM252" t="str">
        <f t="shared" si="236"/>
        <v>-</v>
      </c>
      <c r="AN252" t="str">
        <f t="shared" si="236"/>
        <v>-</v>
      </c>
      <c r="AO252" t="str">
        <f t="shared" si="236"/>
        <v>-</v>
      </c>
      <c r="AP252" t="str">
        <f t="shared" si="236"/>
        <v>-</v>
      </c>
      <c r="AQ252" t="str">
        <f t="shared" si="236"/>
        <v>-</v>
      </c>
      <c r="AR252" t="str">
        <f t="shared" si="236"/>
        <v>-</v>
      </c>
      <c r="AS252" t="str">
        <f t="shared" si="236"/>
        <v>-</v>
      </c>
      <c r="AT252" t="str">
        <f t="shared" si="236"/>
        <v>-</v>
      </c>
      <c r="AU252" t="str">
        <f t="shared" si="236"/>
        <v>-</v>
      </c>
      <c r="AV252" t="str">
        <f t="shared" si="236"/>
        <v>-</v>
      </c>
      <c r="AW252" t="str">
        <f t="shared" si="236"/>
        <v>-</v>
      </c>
      <c r="AY252" t="s">
        <v>28</v>
      </c>
      <c r="AZ252" t="str">
        <f aca="true" t="shared" si="237" ref="AZ252:BK252">IF(M253=1,M255,"-")</f>
        <v>-</v>
      </c>
      <c r="BA252" t="str">
        <f t="shared" si="237"/>
        <v>-</v>
      </c>
      <c r="BB252" t="str">
        <f t="shared" si="237"/>
        <v>-</v>
      </c>
      <c r="BC252" t="str">
        <f t="shared" si="237"/>
        <v>-</v>
      </c>
      <c r="BD252" t="str">
        <f t="shared" si="237"/>
        <v>-</v>
      </c>
      <c r="BE252" t="str">
        <f t="shared" si="237"/>
        <v>-</v>
      </c>
      <c r="BF252" t="str">
        <f t="shared" si="237"/>
        <v>-</v>
      </c>
      <c r="BG252" t="str">
        <f t="shared" si="237"/>
        <v>-</v>
      </c>
      <c r="BH252" t="str">
        <f t="shared" si="237"/>
        <v>-</v>
      </c>
      <c r="BI252" t="str">
        <f t="shared" si="237"/>
        <v>-</v>
      </c>
      <c r="BJ252" t="str">
        <f t="shared" si="237"/>
        <v>-</v>
      </c>
      <c r="BK252" t="str">
        <f t="shared" si="237"/>
        <v>-</v>
      </c>
    </row>
    <row r="253" spans="2:63" ht="13.5">
      <c r="B253" s="50"/>
      <c r="C253" s="29" t="s">
        <v>6</v>
      </c>
      <c r="D253" s="18">
        <f>IF(ISERROR(SUMIF(M255:X255,1,M256:X256)/D252),0,SUMIF(M255:X255,1,M256:X256)/D252)</f>
        <v>0</v>
      </c>
      <c r="E253" s="18">
        <f>IF(ISERROR(SUMIF(M255:X255,2,M256:X256)/E252),0,SUMIF(M255:X255,2,M256:X256)/E252)</f>
        <v>0</v>
      </c>
      <c r="F253" s="18">
        <f>IF(ISERROR(SUMIF(M255:X255,3,M256:X256)/F252),0,SUMIF(M255:X255,3,M256:X256)/F252)</f>
        <v>0</v>
      </c>
      <c r="G253" s="18">
        <f>IF(ISERROR(SUMIF(M255:X255,4,M256:X256)/G252),0,SUMIF(M255:X255,4,M256:X256)/G252)</f>
        <v>0</v>
      </c>
      <c r="H253" s="18">
        <f>IF(ISERROR(SUMIF(M255:X255,5,M256:X256)/H252),0,SUMIF(M255:X255,5,M256:X256)/H252)</f>
        <v>0</v>
      </c>
      <c r="I253" s="18">
        <f>IF(ISERROR(SUMIF(M255:X255,6,M256:X256)/I252),0,SUMIF(M255:X255,6,M256:X256)/I252)</f>
        <v>0</v>
      </c>
      <c r="J253" s="16">
        <f>IF(ISERROR(SUM(M256:X256)/J252),0,SUM(M256:X256)/J252)</f>
        <v>0</v>
      </c>
      <c r="K253" s="52"/>
      <c r="L253" s="20" t="s">
        <v>5</v>
      </c>
      <c r="M253" s="22"/>
      <c r="N253" s="23"/>
      <c r="O253" s="22"/>
      <c r="P253" s="23"/>
      <c r="Q253" s="22"/>
      <c r="R253" s="23"/>
      <c r="S253" s="22"/>
      <c r="T253" s="23"/>
      <c r="U253" s="22"/>
      <c r="V253" s="23"/>
      <c r="W253" s="22"/>
      <c r="X253" s="23"/>
      <c r="Y253" s="53"/>
      <c r="AG253" s="31">
        <f>COUNTIF(M254:X254,2)</f>
        <v>0</v>
      </c>
      <c r="AI253" t="s">
        <v>22</v>
      </c>
      <c r="AJ253">
        <f>SUMIF(M255:X255,2,M256:X256)</f>
        <v>0</v>
      </c>
      <c r="AK253">
        <f>SUMIF(M255:X255,2,M257:X257)</f>
        <v>0</v>
      </c>
      <c r="AL253" t="str">
        <f aca="true" t="shared" si="238" ref="AL253:AW253">IF(M255=2,M254,"-")</f>
        <v>-</v>
      </c>
      <c r="AM253" t="str">
        <f t="shared" si="238"/>
        <v>-</v>
      </c>
      <c r="AN253" t="str">
        <f t="shared" si="238"/>
        <v>-</v>
      </c>
      <c r="AO253" t="str">
        <f t="shared" si="238"/>
        <v>-</v>
      </c>
      <c r="AP253" t="str">
        <f t="shared" si="238"/>
        <v>-</v>
      </c>
      <c r="AQ253" t="str">
        <f t="shared" si="238"/>
        <v>-</v>
      </c>
      <c r="AR253" t="str">
        <f t="shared" si="238"/>
        <v>-</v>
      </c>
      <c r="AS253" t="str">
        <f t="shared" si="238"/>
        <v>-</v>
      </c>
      <c r="AT253" t="str">
        <f t="shared" si="238"/>
        <v>-</v>
      </c>
      <c r="AU253" t="str">
        <f t="shared" si="238"/>
        <v>-</v>
      </c>
      <c r="AV253" t="str">
        <f t="shared" si="238"/>
        <v>-</v>
      </c>
      <c r="AW253" t="str">
        <f t="shared" si="238"/>
        <v>-</v>
      </c>
      <c r="AY253" s="32" t="s">
        <v>29</v>
      </c>
      <c r="AZ253" t="str">
        <f aca="true" t="shared" si="239" ref="AZ253:BK253">IF(M253=2,M255,"-")</f>
        <v>-</v>
      </c>
      <c r="BA253" t="str">
        <f t="shared" si="239"/>
        <v>-</v>
      </c>
      <c r="BB253" t="str">
        <f t="shared" si="239"/>
        <v>-</v>
      </c>
      <c r="BC253" t="str">
        <f t="shared" si="239"/>
        <v>-</v>
      </c>
      <c r="BD253" t="str">
        <f t="shared" si="239"/>
        <v>-</v>
      </c>
      <c r="BE253" t="str">
        <f t="shared" si="239"/>
        <v>-</v>
      </c>
      <c r="BF253" t="str">
        <f t="shared" si="239"/>
        <v>-</v>
      </c>
      <c r="BG253" t="str">
        <f t="shared" si="239"/>
        <v>-</v>
      </c>
      <c r="BH253" t="str">
        <f t="shared" si="239"/>
        <v>-</v>
      </c>
      <c r="BI253" t="str">
        <f t="shared" si="239"/>
        <v>-</v>
      </c>
      <c r="BJ253" t="str">
        <f t="shared" si="239"/>
        <v>-</v>
      </c>
      <c r="BK253" t="str">
        <f t="shared" si="239"/>
        <v>-</v>
      </c>
    </row>
    <row r="254" spans="2:63" ht="13.5">
      <c r="B254" s="50"/>
      <c r="C254" s="29" t="s">
        <v>18</v>
      </c>
      <c r="D254" s="18">
        <f>IF(ISERROR(SUMIF(M255:X255,1,M257:X257)/D252),0,SUMIF(M255:X255,1,M257:X257)/D252)</f>
        <v>0</v>
      </c>
      <c r="E254" s="18">
        <f>IF(ISERROR(SUMIF(M255:X255,2,M257:X257)/E252),0,SUMIF(M255:X255,2,M257:X257)/E252)</f>
        <v>0</v>
      </c>
      <c r="F254" s="18">
        <f>IF(ISERROR(SUMIF(M255:X255,3,M257:X257)/F252),0,SUMIF(M255:X255,3,M257:X257)/F252)</f>
        <v>0</v>
      </c>
      <c r="G254" s="18">
        <f>IF(ISERROR(SUMIF(M255:X255,4,M257:X257)/G252),0,SUMIF(M255:X255,4,M257:X257)/G252)</f>
        <v>0</v>
      </c>
      <c r="H254" s="18">
        <f>IF(ISERROR(SUMIF(M255:X255,5,M257:X257)/H252),0,SUMIF(M255:X255,5,M257:X257)/H252)</f>
        <v>0</v>
      </c>
      <c r="I254" s="18">
        <f>IF(ISERROR(SUMIF(M255:X255,6,M257:X257)/I252),0,SUMIF(M255:X255,6,M257:X257)/I252)</f>
        <v>0</v>
      </c>
      <c r="J254" s="16">
        <f>IF(ISERROR(SUM(M257:X257)/J252),0,SUM(M257:X257)/J252)</f>
        <v>0</v>
      </c>
      <c r="K254" s="52"/>
      <c r="L254" s="20" t="s">
        <v>7</v>
      </c>
      <c r="M254" s="22"/>
      <c r="N254" s="23"/>
      <c r="O254" s="22"/>
      <c r="P254" s="23"/>
      <c r="Q254" s="22"/>
      <c r="R254" s="23"/>
      <c r="S254" s="22"/>
      <c r="T254" s="23"/>
      <c r="U254" s="22"/>
      <c r="V254" s="23"/>
      <c r="W254" s="22"/>
      <c r="X254" s="23"/>
      <c r="Y254" s="53"/>
      <c r="AG254" s="31">
        <f>COUNTIF(M254:X254,3)</f>
        <v>0</v>
      </c>
      <c r="AI254" t="s">
        <v>23</v>
      </c>
      <c r="AJ254">
        <f>SUMIF(M255:X255,3,M256:X256)</f>
        <v>0</v>
      </c>
      <c r="AK254">
        <f>SUMIF(M255:X255,3,M257:X257)</f>
        <v>0</v>
      </c>
      <c r="AL254" t="str">
        <f aca="true" t="shared" si="240" ref="AL254:AW254">IF(M255=3,M254,"-")</f>
        <v>-</v>
      </c>
      <c r="AM254" t="str">
        <f t="shared" si="240"/>
        <v>-</v>
      </c>
      <c r="AN254" t="str">
        <f t="shared" si="240"/>
        <v>-</v>
      </c>
      <c r="AO254" t="str">
        <f t="shared" si="240"/>
        <v>-</v>
      </c>
      <c r="AP254" t="str">
        <f t="shared" si="240"/>
        <v>-</v>
      </c>
      <c r="AQ254" t="str">
        <f t="shared" si="240"/>
        <v>-</v>
      </c>
      <c r="AR254" t="str">
        <f t="shared" si="240"/>
        <v>-</v>
      </c>
      <c r="AS254" t="str">
        <f t="shared" si="240"/>
        <v>-</v>
      </c>
      <c r="AT254" t="str">
        <f t="shared" si="240"/>
        <v>-</v>
      </c>
      <c r="AU254" t="str">
        <f t="shared" si="240"/>
        <v>-</v>
      </c>
      <c r="AV254" t="str">
        <f t="shared" si="240"/>
        <v>-</v>
      </c>
      <c r="AW254" t="str">
        <f t="shared" si="240"/>
        <v>-</v>
      </c>
      <c r="AY254" s="33" t="s">
        <v>30</v>
      </c>
      <c r="AZ254" t="str">
        <f aca="true" t="shared" si="241" ref="AZ254:BK254">IF(M253=3,M255,"-")</f>
        <v>-</v>
      </c>
      <c r="BA254" t="str">
        <f t="shared" si="241"/>
        <v>-</v>
      </c>
      <c r="BB254" t="str">
        <f t="shared" si="241"/>
        <v>-</v>
      </c>
      <c r="BC254" t="str">
        <f t="shared" si="241"/>
        <v>-</v>
      </c>
      <c r="BD254" t="str">
        <f t="shared" si="241"/>
        <v>-</v>
      </c>
      <c r="BE254" t="str">
        <f t="shared" si="241"/>
        <v>-</v>
      </c>
      <c r="BF254" t="str">
        <f t="shared" si="241"/>
        <v>-</v>
      </c>
      <c r="BG254" t="str">
        <f t="shared" si="241"/>
        <v>-</v>
      </c>
      <c r="BH254" t="str">
        <f t="shared" si="241"/>
        <v>-</v>
      </c>
      <c r="BI254" t="str">
        <f t="shared" si="241"/>
        <v>-</v>
      </c>
      <c r="BJ254" t="str">
        <f t="shared" si="241"/>
        <v>-</v>
      </c>
      <c r="BK254" t="str">
        <f t="shared" si="241"/>
        <v>-</v>
      </c>
    </row>
    <row r="255" spans="2:63" ht="13.5">
      <c r="B255" s="50"/>
      <c r="C255" s="29" t="s">
        <v>19</v>
      </c>
      <c r="D255" s="3">
        <f>COUNTIF(AL252:AW252,1)</f>
        <v>0</v>
      </c>
      <c r="E255" s="3">
        <f>COUNTIF(AL253:AW253,1)</f>
        <v>0</v>
      </c>
      <c r="F255" s="3">
        <f>COUNTIF(AL254:AW254,1)</f>
        <v>0</v>
      </c>
      <c r="G255" s="3">
        <f>COUNTIF(AL255:AW255,1)</f>
        <v>0</v>
      </c>
      <c r="H255" s="3">
        <f>COUNTIF(AL256:AW256,1)</f>
        <v>0</v>
      </c>
      <c r="I255" s="3">
        <f>COUNTIF(AL257:AW257,1)</f>
        <v>0</v>
      </c>
      <c r="J255" s="13">
        <f>COUNTIF(M254:X254,1)</f>
        <v>0</v>
      </c>
      <c r="K255" s="52"/>
      <c r="L255" s="20" t="s">
        <v>9</v>
      </c>
      <c r="M255" s="22"/>
      <c r="N255" s="23"/>
      <c r="O255" s="22"/>
      <c r="P255" s="23"/>
      <c r="Q255" s="22"/>
      <c r="R255" s="23"/>
      <c r="S255" s="22"/>
      <c r="T255" s="23"/>
      <c r="U255" s="22"/>
      <c r="V255" s="23"/>
      <c r="W255" s="22"/>
      <c r="X255" s="23"/>
      <c r="Y255" s="53"/>
      <c r="AG255" s="31">
        <f>COUNTIF(M254:X254,4)</f>
        <v>0</v>
      </c>
      <c r="AI255" t="s">
        <v>24</v>
      </c>
      <c r="AJ255">
        <f>SUMIF(M255:X255,4,M256:X256)</f>
        <v>0</v>
      </c>
      <c r="AK255">
        <f>SUMIF(M255:X255,4,M257:X257)</f>
        <v>0</v>
      </c>
      <c r="AL255" t="str">
        <f aca="true" t="shared" si="242" ref="AL255:AW255">IF(M255=4,M254,"-")</f>
        <v>-</v>
      </c>
      <c r="AM255" t="str">
        <f t="shared" si="242"/>
        <v>-</v>
      </c>
      <c r="AN255" t="str">
        <f t="shared" si="242"/>
        <v>-</v>
      </c>
      <c r="AO255" t="str">
        <f t="shared" si="242"/>
        <v>-</v>
      </c>
      <c r="AP255" t="str">
        <f t="shared" si="242"/>
        <v>-</v>
      </c>
      <c r="AQ255" t="str">
        <f t="shared" si="242"/>
        <v>-</v>
      </c>
      <c r="AR255" t="str">
        <f t="shared" si="242"/>
        <v>-</v>
      </c>
      <c r="AS255" t="str">
        <f t="shared" si="242"/>
        <v>-</v>
      </c>
      <c r="AT255" t="str">
        <f t="shared" si="242"/>
        <v>-</v>
      </c>
      <c r="AU255" t="str">
        <f t="shared" si="242"/>
        <v>-</v>
      </c>
      <c r="AV255" t="str">
        <f t="shared" si="242"/>
        <v>-</v>
      </c>
      <c r="AW255" t="str">
        <f t="shared" si="242"/>
        <v>-</v>
      </c>
      <c r="AY255" s="34" t="s">
        <v>31</v>
      </c>
      <c r="AZ255" t="str">
        <f aca="true" t="shared" si="243" ref="AZ255:BK255">IF(M253=4,M255,"-")</f>
        <v>-</v>
      </c>
      <c r="BA255" t="str">
        <f t="shared" si="243"/>
        <v>-</v>
      </c>
      <c r="BB255" t="str">
        <f t="shared" si="243"/>
        <v>-</v>
      </c>
      <c r="BC255" t="str">
        <f t="shared" si="243"/>
        <v>-</v>
      </c>
      <c r="BD255" t="str">
        <f t="shared" si="243"/>
        <v>-</v>
      </c>
      <c r="BE255" t="str">
        <f t="shared" si="243"/>
        <v>-</v>
      </c>
      <c r="BF255" t="str">
        <f t="shared" si="243"/>
        <v>-</v>
      </c>
      <c r="BG255" t="str">
        <f t="shared" si="243"/>
        <v>-</v>
      </c>
      <c r="BH255" t="str">
        <f t="shared" si="243"/>
        <v>-</v>
      </c>
      <c r="BI255" t="str">
        <f t="shared" si="243"/>
        <v>-</v>
      </c>
      <c r="BJ255" t="str">
        <f t="shared" si="243"/>
        <v>-</v>
      </c>
      <c r="BK255" t="str">
        <f t="shared" si="243"/>
        <v>-</v>
      </c>
    </row>
    <row r="256" spans="2:63" ht="13.5">
      <c r="B256" s="50"/>
      <c r="C256" s="29" t="s">
        <v>20</v>
      </c>
      <c r="D256" s="3">
        <f>COUNTIF(AL252:AW252,2)</f>
        <v>0</v>
      </c>
      <c r="E256" s="3">
        <f>COUNTIF(AL253:AW253,2)</f>
        <v>0</v>
      </c>
      <c r="F256" s="3">
        <f>COUNTIF(AL254:AW254,2)</f>
        <v>0</v>
      </c>
      <c r="G256" s="3">
        <f>COUNTIF(AL255:AW255,2)</f>
        <v>0</v>
      </c>
      <c r="H256" s="3">
        <f>COUNTIF(AL256:AW256,2)</f>
        <v>0</v>
      </c>
      <c r="I256" s="3">
        <f>COUNTIF(AL257:AW257,2)</f>
        <v>0</v>
      </c>
      <c r="J256" s="13">
        <f>COUNTIF(M254:X254,2)</f>
        <v>0</v>
      </c>
      <c r="K256" s="52"/>
      <c r="L256" s="20" t="s">
        <v>6</v>
      </c>
      <c r="M256" s="24"/>
      <c r="N256" s="25"/>
      <c r="O256" s="24"/>
      <c r="P256" s="25"/>
      <c r="Q256" s="24"/>
      <c r="R256" s="25"/>
      <c r="S256" s="24"/>
      <c r="T256" s="25"/>
      <c r="U256" s="24"/>
      <c r="V256" s="25"/>
      <c r="W256" s="24"/>
      <c r="X256" s="25"/>
      <c r="Y256" s="53"/>
      <c r="AG256" s="31">
        <f>COUNTIF(M254:X254,5)</f>
        <v>0</v>
      </c>
      <c r="AI256" t="s">
        <v>25</v>
      </c>
      <c r="AJ256">
        <f>SUMIF(M255:X255,5,M256:X256)</f>
        <v>0</v>
      </c>
      <c r="AK256">
        <f>SUMIF(M255:X255,5,M257:X257)</f>
        <v>0</v>
      </c>
      <c r="AL256" t="str">
        <f aca="true" t="shared" si="244" ref="AL256:AW256">IF(M255=5,M254,"-")</f>
        <v>-</v>
      </c>
      <c r="AM256" t="str">
        <f t="shared" si="244"/>
        <v>-</v>
      </c>
      <c r="AN256" t="str">
        <f t="shared" si="244"/>
        <v>-</v>
      </c>
      <c r="AO256" t="str">
        <f t="shared" si="244"/>
        <v>-</v>
      </c>
      <c r="AP256" t="str">
        <f t="shared" si="244"/>
        <v>-</v>
      </c>
      <c r="AQ256" t="str">
        <f t="shared" si="244"/>
        <v>-</v>
      </c>
      <c r="AR256" t="str">
        <f t="shared" si="244"/>
        <v>-</v>
      </c>
      <c r="AS256" t="str">
        <f t="shared" si="244"/>
        <v>-</v>
      </c>
      <c r="AT256" t="str">
        <f t="shared" si="244"/>
        <v>-</v>
      </c>
      <c r="AU256" t="str">
        <f t="shared" si="244"/>
        <v>-</v>
      </c>
      <c r="AV256" t="str">
        <f t="shared" si="244"/>
        <v>-</v>
      </c>
      <c r="AW256" t="str">
        <f t="shared" si="244"/>
        <v>-</v>
      </c>
      <c r="AY256" s="35" t="s">
        <v>32</v>
      </c>
      <c r="AZ256" t="str">
        <f aca="true" t="shared" si="245" ref="AZ256:BK256">IF(M253=5,M255,"-")</f>
        <v>-</v>
      </c>
      <c r="BA256" t="str">
        <f t="shared" si="245"/>
        <v>-</v>
      </c>
      <c r="BB256" t="str">
        <f t="shared" si="245"/>
        <v>-</v>
      </c>
      <c r="BC256" t="str">
        <f t="shared" si="245"/>
        <v>-</v>
      </c>
      <c r="BD256" t="str">
        <f t="shared" si="245"/>
        <v>-</v>
      </c>
      <c r="BE256" t="str">
        <f t="shared" si="245"/>
        <v>-</v>
      </c>
      <c r="BF256" t="str">
        <f t="shared" si="245"/>
        <v>-</v>
      </c>
      <c r="BG256" t="str">
        <f t="shared" si="245"/>
        <v>-</v>
      </c>
      <c r="BH256" t="str">
        <f t="shared" si="245"/>
        <v>-</v>
      </c>
      <c r="BI256" t="str">
        <f t="shared" si="245"/>
        <v>-</v>
      </c>
      <c r="BJ256" t="str">
        <f t="shared" si="245"/>
        <v>-</v>
      </c>
      <c r="BK256" t="str">
        <f t="shared" si="245"/>
        <v>-</v>
      </c>
    </row>
    <row r="257" spans="2:63" ht="14.25" thickBot="1">
      <c r="B257" s="50"/>
      <c r="C257" s="30" t="s">
        <v>27</v>
      </c>
      <c r="D257" s="15">
        <f aca="true" t="shared" si="246" ref="D257:J257">IF(ISERROR(SUM(D255:D256)/D252),0,SUM(D255:D256)/D252)*100</f>
        <v>0</v>
      </c>
      <c r="E257" s="15">
        <f t="shared" si="246"/>
        <v>0</v>
      </c>
      <c r="F257" s="15">
        <f t="shared" si="246"/>
        <v>0</v>
      </c>
      <c r="G257" s="15">
        <f t="shared" si="246"/>
        <v>0</v>
      </c>
      <c r="H257" s="15">
        <f t="shared" si="246"/>
        <v>0</v>
      </c>
      <c r="I257" s="15">
        <f t="shared" si="246"/>
        <v>0</v>
      </c>
      <c r="J257" s="17">
        <f t="shared" si="246"/>
        <v>0</v>
      </c>
      <c r="K257" s="52"/>
      <c r="L257" s="21" t="s">
        <v>8</v>
      </c>
      <c r="M257" s="26"/>
      <c r="N257" s="27"/>
      <c r="O257" s="26"/>
      <c r="P257" s="27"/>
      <c r="Q257" s="26"/>
      <c r="R257" s="27"/>
      <c r="S257" s="26"/>
      <c r="T257" s="27"/>
      <c r="U257" s="26"/>
      <c r="V257" s="27"/>
      <c r="W257" s="26"/>
      <c r="X257" s="27"/>
      <c r="Y257" s="53"/>
      <c r="AG257" s="31">
        <f>COUNTIF(M254:X254,6)</f>
        <v>0</v>
      </c>
      <c r="AI257" t="s">
        <v>26</v>
      </c>
      <c r="AJ257">
        <f>SUMIF(M255:X255,6,M256:X256)</f>
        <v>0</v>
      </c>
      <c r="AK257">
        <f>SUMIF(M255:X255,6,M257:X257)</f>
        <v>0</v>
      </c>
      <c r="AL257" t="str">
        <f aca="true" t="shared" si="247" ref="AL257:AW257">IF(M255=6,M254,"-")</f>
        <v>-</v>
      </c>
      <c r="AM257" t="str">
        <f t="shared" si="247"/>
        <v>-</v>
      </c>
      <c r="AN257" t="str">
        <f t="shared" si="247"/>
        <v>-</v>
      </c>
      <c r="AO257" t="str">
        <f t="shared" si="247"/>
        <v>-</v>
      </c>
      <c r="AP257" t="str">
        <f t="shared" si="247"/>
        <v>-</v>
      </c>
      <c r="AQ257" t="str">
        <f t="shared" si="247"/>
        <v>-</v>
      </c>
      <c r="AR257" t="str">
        <f t="shared" si="247"/>
        <v>-</v>
      </c>
      <c r="AS257" t="str">
        <f t="shared" si="247"/>
        <v>-</v>
      </c>
      <c r="AT257" t="str">
        <f t="shared" si="247"/>
        <v>-</v>
      </c>
      <c r="AU257" t="str">
        <f t="shared" si="247"/>
        <v>-</v>
      </c>
      <c r="AV257" t="str">
        <f t="shared" si="247"/>
        <v>-</v>
      </c>
      <c r="AW257" t="str">
        <f t="shared" si="247"/>
        <v>-</v>
      </c>
      <c r="AY257" s="36" t="s">
        <v>33</v>
      </c>
      <c r="AZ257" t="str">
        <f aca="true" t="shared" si="248" ref="AZ257:BK257">IF(M253=6,M255,"-")</f>
        <v>-</v>
      </c>
      <c r="BA257" t="str">
        <f t="shared" si="248"/>
        <v>-</v>
      </c>
      <c r="BB257" t="str">
        <f t="shared" si="248"/>
        <v>-</v>
      </c>
      <c r="BC257" t="str">
        <f t="shared" si="248"/>
        <v>-</v>
      </c>
      <c r="BD257" t="str">
        <f t="shared" si="248"/>
        <v>-</v>
      </c>
      <c r="BE257" t="str">
        <f t="shared" si="248"/>
        <v>-</v>
      </c>
      <c r="BF257" t="str">
        <f t="shared" si="248"/>
        <v>-</v>
      </c>
      <c r="BG257" t="str">
        <f t="shared" si="248"/>
        <v>-</v>
      </c>
      <c r="BH257" t="str">
        <f t="shared" si="248"/>
        <v>-</v>
      </c>
      <c r="BI257" t="str">
        <f t="shared" si="248"/>
        <v>-</v>
      </c>
      <c r="BJ257" t="str">
        <f t="shared" si="248"/>
        <v>-</v>
      </c>
      <c r="BK257" t="str">
        <f t="shared" si="248"/>
        <v>-</v>
      </c>
    </row>
    <row r="258" spans="2:25" ht="14.25" thickBot="1">
      <c r="B258" s="54"/>
      <c r="C258" s="55"/>
      <c r="D258" s="56"/>
      <c r="E258" s="56"/>
      <c r="F258" s="56"/>
      <c r="G258" s="56"/>
      <c r="H258" s="56"/>
      <c r="I258" s="56"/>
      <c r="J258" s="56"/>
      <c r="K258" s="56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7"/>
    </row>
    <row r="259" ht="14.25" thickBot="1"/>
    <row r="260" spans="2:25" ht="13.5">
      <c r="B260" s="46"/>
      <c r="C260" s="47"/>
      <c r="D260" s="48"/>
      <c r="E260" s="48"/>
      <c r="F260" s="48"/>
      <c r="G260" s="48"/>
      <c r="H260" s="48"/>
      <c r="I260" s="48"/>
      <c r="J260" s="48"/>
      <c r="K260" s="48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9"/>
    </row>
    <row r="261" spans="2:25" ht="14.25" thickBot="1">
      <c r="B261" s="50">
        <v>13</v>
      </c>
      <c r="C261" s="144" t="s">
        <v>60</v>
      </c>
      <c r="D261" s="144"/>
      <c r="E261" s="144"/>
      <c r="F261" s="145" t="s">
        <v>62</v>
      </c>
      <c r="G261" s="143"/>
      <c r="H261" s="143"/>
      <c r="I261" s="143"/>
      <c r="J261" s="52"/>
      <c r="K261" s="5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53"/>
    </row>
    <row r="262" spans="2:25" ht="14.25" thickBot="1">
      <c r="B262" s="50"/>
      <c r="C262" s="142" t="s">
        <v>61</v>
      </c>
      <c r="D262" s="142"/>
      <c r="E262" s="142"/>
      <c r="F262" s="143"/>
      <c r="G262" s="143"/>
      <c r="H262" s="143"/>
      <c r="I262" s="143"/>
      <c r="J262" s="52"/>
      <c r="K262" s="52"/>
      <c r="L262" s="4"/>
      <c r="M262" s="5" t="s">
        <v>34</v>
      </c>
      <c r="N262" s="5" t="s">
        <v>35</v>
      </c>
      <c r="O262" s="5" t="s">
        <v>36</v>
      </c>
      <c r="P262" s="5" t="s">
        <v>37</v>
      </c>
      <c r="Q262" s="5" t="s">
        <v>38</v>
      </c>
      <c r="R262" s="11" t="s">
        <v>39</v>
      </c>
      <c r="S262" s="1"/>
      <c r="T262" s="1"/>
      <c r="U262" s="1"/>
      <c r="V262" s="1"/>
      <c r="W262" s="1"/>
      <c r="X262" s="1"/>
      <c r="Y262" s="53"/>
    </row>
    <row r="263" spans="2:25" ht="13.5">
      <c r="B263" s="50"/>
      <c r="C263" s="1"/>
      <c r="D263" s="52"/>
      <c r="E263" s="52"/>
      <c r="F263" s="52"/>
      <c r="G263" s="52"/>
      <c r="H263" s="52"/>
      <c r="I263" s="52"/>
      <c r="J263" s="52"/>
      <c r="K263" s="52"/>
      <c r="L263" s="12" t="s">
        <v>28</v>
      </c>
      <c r="M263" s="37">
        <f aca="true" t="shared" si="249" ref="M263:M268">COUNTIF(AZ271:BK271,1)</f>
        <v>0</v>
      </c>
      <c r="N263" s="37">
        <f aca="true" t="shared" si="250" ref="N263:N268">COUNTIF(AZ271:BK271,2)</f>
        <v>0</v>
      </c>
      <c r="O263" s="37">
        <f aca="true" t="shared" si="251" ref="O263:O268">COUNTIF(AZ271:BK271,3)</f>
        <v>0</v>
      </c>
      <c r="P263" s="37">
        <f aca="true" t="shared" si="252" ref="P263:P268">COUNTIF(AZ271:BK271,4)</f>
        <v>0</v>
      </c>
      <c r="Q263" s="37">
        <f aca="true" t="shared" si="253" ref="Q263:Q268">COUNTIF(AZ271:BK271,5)</f>
        <v>0</v>
      </c>
      <c r="R263" s="38">
        <f aca="true" t="shared" si="254" ref="R263:R268">COUNTIF(AZ271:BK271,6)</f>
        <v>0</v>
      </c>
      <c r="S263" s="1"/>
      <c r="T263" s="117" t="s">
        <v>43</v>
      </c>
      <c r="U263" s="118"/>
      <c r="V263" s="119" t="s">
        <v>48</v>
      </c>
      <c r="W263" s="120"/>
      <c r="X263" s="1"/>
      <c r="Y263" s="53"/>
    </row>
    <row r="264" spans="2:25" ht="14.25" thickBot="1">
      <c r="B264" s="50"/>
      <c r="C264" s="1"/>
      <c r="D264" s="52"/>
      <c r="E264" s="52"/>
      <c r="F264" s="52"/>
      <c r="G264" s="52"/>
      <c r="H264" s="52"/>
      <c r="I264" s="52"/>
      <c r="J264" s="52"/>
      <c r="K264" s="52"/>
      <c r="L264" s="39" t="s">
        <v>29</v>
      </c>
      <c r="M264" s="37">
        <f t="shared" si="249"/>
        <v>0</v>
      </c>
      <c r="N264" s="37">
        <f t="shared" si="250"/>
        <v>0</v>
      </c>
      <c r="O264" s="37">
        <f t="shared" si="251"/>
        <v>0</v>
      </c>
      <c r="P264" s="37">
        <f t="shared" si="252"/>
        <v>0</v>
      </c>
      <c r="Q264" s="37">
        <f t="shared" si="253"/>
        <v>0</v>
      </c>
      <c r="R264" s="38">
        <f t="shared" si="254"/>
        <v>0</v>
      </c>
      <c r="S264" s="1"/>
      <c r="T264" s="121" t="s">
        <v>44</v>
      </c>
      <c r="U264" s="122"/>
      <c r="V264" s="111" t="s">
        <v>46</v>
      </c>
      <c r="W264" s="112"/>
      <c r="X264" s="1"/>
      <c r="Y264" s="53"/>
    </row>
    <row r="265" spans="2:25" ht="14.25" customHeight="1" thickBot="1">
      <c r="B265" s="50"/>
      <c r="C265" s="113" t="s">
        <v>40</v>
      </c>
      <c r="D265" s="123"/>
      <c r="E265" s="138">
        <f>(COUNTIF(M273:X273,1)*10)+(COUNTIF(M273:X273,2)*8)+(COUNTIF(M273:X273,3)*6)+(COUNTIF(M273:X273,4)*4)+(COUNTIF(M273:X273,5)*2)+(COUNTIF(M273:X273,6)*1)+(W266*J271)</f>
        <v>0</v>
      </c>
      <c r="F265" s="139"/>
      <c r="G265" s="52"/>
      <c r="H265" s="52"/>
      <c r="I265" s="52"/>
      <c r="J265" s="52"/>
      <c r="K265" s="52"/>
      <c r="L265" s="40" t="s">
        <v>30</v>
      </c>
      <c r="M265" s="37">
        <f t="shared" si="249"/>
        <v>0</v>
      </c>
      <c r="N265" s="37">
        <f t="shared" si="250"/>
        <v>0</v>
      </c>
      <c r="O265" s="37">
        <f t="shared" si="251"/>
        <v>0</v>
      </c>
      <c r="P265" s="37">
        <f t="shared" si="252"/>
        <v>0</v>
      </c>
      <c r="Q265" s="37">
        <f t="shared" si="253"/>
        <v>0</v>
      </c>
      <c r="R265" s="38">
        <f t="shared" si="254"/>
        <v>0</v>
      </c>
      <c r="S265" s="1"/>
      <c r="T265" s="126" t="s">
        <v>45</v>
      </c>
      <c r="U265" s="127"/>
      <c r="V265" s="128" t="s">
        <v>47</v>
      </c>
      <c r="W265" s="129"/>
      <c r="X265" s="1"/>
      <c r="Y265" s="53"/>
    </row>
    <row r="266" spans="2:25" ht="14.25" customHeight="1" thickBot="1">
      <c r="B266" s="50"/>
      <c r="C266" s="124"/>
      <c r="D266" s="125"/>
      <c r="E266" s="140"/>
      <c r="F266" s="141"/>
      <c r="G266" s="52"/>
      <c r="H266" s="52"/>
      <c r="I266" s="52"/>
      <c r="J266" s="52"/>
      <c r="K266" s="52"/>
      <c r="L266" s="41" t="s">
        <v>31</v>
      </c>
      <c r="M266" s="37">
        <f t="shared" si="249"/>
        <v>0</v>
      </c>
      <c r="N266" s="37">
        <f t="shared" si="250"/>
        <v>0</v>
      </c>
      <c r="O266" s="37">
        <f t="shared" si="251"/>
        <v>0</v>
      </c>
      <c r="P266" s="37">
        <f t="shared" si="252"/>
        <v>0</v>
      </c>
      <c r="Q266" s="37">
        <f t="shared" si="253"/>
        <v>0</v>
      </c>
      <c r="R266" s="38">
        <f t="shared" si="254"/>
        <v>0</v>
      </c>
      <c r="S266" s="1"/>
      <c r="T266" s="130" t="s">
        <v>49</v>
      </c>
      <c r="U266" s="131"/>
      <c r="V266" s="132"/>
      <c r="W266" s="136">
        <v>0</v>
      </c>
      <c r="X266" s="1"/>
      <c r="Y266" s="53"/>
    </row>
    <row r="267" spans="2:25" ht="14.25" customHeight="1" thickBot="1">
      <c r="B267" s="50"/>
      <c r="C267" s="113" t="s">
        <v>41</v>
      </c>
      <c r="D267" s="123"/>
      <c r="E267" s="138">
        <f>IF(ISERROR(E265/J271),0,E265/J271)</f>
        <v>0</v>
      </c>
      <c r="F267" s="139"/>
      <c r="G267" s="52"/>
      <c r="H267" s="52"/>
      <c r="I267" s="52"/>
      <c r="J267" s="52"/>
      <c r="K267" s="52"/>
      <c r="L267" s="42" t="s">
        <v>32</v>
      </c>
      <c r="M267" s="37">
        <f t="shared" si="249"/>
        <v>0</v>
      </c>
      <c r="N267" s="37">
        <f t="shared" si="250"/>
        <v>0</v>
      </c>
      <c r="O267" s="37">
        <f t="shared" si="251"/>
        <v>0</v>
      </c>
      <c r="P267" s="37">
        <f t="shared" si="252"/>
        <v>0</v>
      </c>
      <c r="Q267" s="37">
        <f t="shared" si="253"/>
        <v>0</v>
      </c>
      <c r="R267" s="38">
        <f t="shared" si="254"/>
        <v>0</v>
      </c>
      <c r="S267" s="1"/>
      <c r="T267" s="133"/>
      <c r="U267" s="134"/>
      <c r="V267" s="135"/>
      <c r="W267" s="137"/>
      <c r="X267" s="1"/>
      <c r="Y267" s="53"/>
    </row>
    <row r="268" spans="2:25" ht="14.25" customHeight="1" thickBot="1">
      <c r="B268" s="50"/>
      <c r="C268" s="124"/>
      <c r="D268" s="125"/>
      <c r="E268" s="140"/>
      <c r="F268" s="141"/>
      <c r="G268" s="52"/>
      <c r="H268" s="52"/>
      <c r="I268" s="52"/>
      <c r="J268" s="52"/>
      <c r="K268" s="52"/>
      <c r="L268" s="43" t="s">
        <v>33</v>
      </c>
      <c r="M268" s="44">
        <f t="shared" si="249"/>
        <v>0</v>
      </c>
      <c r="N268" s="44">
        <f t="shared" si="250"/>
        <v>0</v>
      </c>
      <c r="O268" s="44">
        <f t="shared" si="251"/>
        <v>0</v>
      </c>
      <c r="P268" s="44">
        <f t="shared" si="252"/>
        <v>0</v>
      </c>
      <c r="Q268" s="44">
        <f t="shared" si="253"/>
        <v>0</v>
      </c>
      <c r="R268" s="45">
        <f t="shared" si="254"/>
        <v>0</v>
      </c>
      <c r="S268" s="1"/>
      <c r="T268" s="1"/>
      <c r="U268" s="1"/>
      <c r="V268" s="1"/>
      <c r="W268" s="1"/>
      <c r="X268" s="1"/>
      <c r="Y268" s="53"/>
    </row>
    <row r="269" spans="2:25" ht="14.25" thickBot="1">
      <c r="B269" s="50"/>
      <c r="C269" s="1"/>
      <c r="D269" s="52"/>
      <c r="E269" s="52"/>
      <c r="F269" s="52"/>
      <c r="G269" s="52"/>
      <c r="H269" s="52"/>
      <c r="I269" s="52"/>
      <c r="J269" s="52"/>
      <c r="K269" s="5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53"/>
    </row>
    <row r="270" spans="2:49" ht="14.25" thickBot="1">
      <c r="B270" s="50"/>
      <c r="C270" s="28"/>
      <c r="D270" s="5" t="s">
        <v>16</v>
      </c>
      <c r="E270" s="6" t="s">
        <v>0</v>
      </c>
      <c r="F270" s="7" t="s">
        <v>1</v>
      </c>
      <c r="G270" s="8" t="s">
        <v>2</v>
      </c>
      <c r="H270" s="9" t="s">
        <v>3</v>
      </c>
      <c r="I270" s="10" t="s">
        <v>4</v>
      </c>
      <c r="J270" s="11"/>
      <c r="K270" s="52"/>
      <c r="L270" s="19"/>
      <c r="M270" s="115" t="s">
        <v>10</v>
      </c>
      <c r="N270" s="116"/>
      <c r="O270" s="115" t="s">
        <v>11</v>
      </c>
      <c r="P270" s="116"/>
      <c r="Q270" s="115" t="s">
        <v>12</v>
      </c>
      <c r="R270" s="116"/>
      <c r="S270" s="115" t="s">
        <v>13</v>
      </c>
      <c r="T270" s="116"/>
      <c r="U270" s="115" t="s">
        <v>14</v>
      </c>
      <c r="V270" s="116"/>
      <c r="W270" s="115" t="s">
        <v>15</v>
      </c>
      <c r="X270" s="116"/>
      <c r="Y270" s="53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2:63" ht="13.5">
      <c r="B271" s="50"/>
      <c r="C271" s="29" t="s">
        <v>17</v>
      </c>
      <c r="D271" s="3">
        <f>COUNTIF(M274:X274,1)</f>
        <v>0</v>
      </c>
      <c r="E271" s="3">
        <f>COUNTIF(M274:X274,2)</f>
        <v>0</v>
      </c>
      <c r="F271" s="3">
        <f>COUNTIF(M274:X274,3)</f>
        <v>0</v>
      </c>
      <c r="G271" s="3">
        <f>COUNTIF(M274:X274,4)</f>
        <v>0</v>
      </c>
      <c r="H271" s="3">
        <f>COUNTIF(M274:X274,5)</f>
        <v>0</v>
      </c>
      <c r="I271" s="3">
        <f>COUNTIF(M274:X274,6)</f>
        <v>0</v>
      </c>
      <c r="J271" s="13">
        <f>SUM(D271:I271)</f>
        <v>0</v>
      </c>
      <c r="K271" s="52"/>
      <c r="L271" s="20"/>
      <c r="M271" s="61"/>
      <c r="N271" s="62"/>
      <c r="O271" s="61"/>
      <c r="P271" s="62"/>
      <c r="Q271" s="61"/>
      <c r="R271" s="62"/>
      <c r="S271" s="61"/>
      <c r="T271" s="62"/>
      <c r="U271" s="61"/>
      <c r="V271" s="62"/>
      <c r="W271" s="61"/>
      <c r="X271" s="62"/>
      <c r="Y271" s="53"/>
      <c r="AG271" s="31">
        <f>COUNTIF(M273:X273,1)</f>
        <v>0</v>
      </c>
      <c r="AI271" t="s">
        <v>21</v>
      </c>
      <c r="AJ271">
        <f>SUMIF(M274:X274,1,M275:X275)</f>
        <v>0</v>
      </c>
      <c r="AK271">
        <f>SUMIF(M274:X274,1,M276:X276)</f>
        <v>0</v>
      </c>
      <c r="AL271" t="str">
        <f aca="true" t="shared" si="255" ref="AL271:AW271">IF(M274=1,M273,"-")</f>
        <v>-</v>
      </c>
      <c r="AM271" t="str">
        <f t="shared" si="255"/>
        <v>-</v>
      </c>
      <c r="AN271" t="str">
        <f t="shared" si="255"/>
        <v>-</v>
      </c>
      <c r="AO271" t="str">
        <f t="shared" si="255"/>
        <v>-</v>
      </c>
      <c r="AP271" t="str">
        <f t="shared" si="255"/>
        <v>-</v>
      </c>
      <c r="AQ271" t="str">
        <f t="shared" si="255"/>
        <v>-</v>
      </c>
      <c r="AR271" t="str">
        <f t="shared" si="255"/>
        <v>-</v>
      </c>
      <c r="AS271" t="str">
        <f t="shared" si="255"/>
        <v>-</v>
      </c>
      <c r="AT271" t="str">
        <f t="shared" si="255"/>
        <v>-</v>
      </c>
      <c r="AU271" t="str">
        <f t="shared" si="255"/>
        <v>-</v>
      </c>
      <c r="AV271" t="str">
        <f t="shared" si="255"/>
        <v>-</v>
      </c>
      <c r="AW271" t="str">
        <f t="shared" si="255"/>
        <v>-</v>
      </c>
      <c r="AY271" t="s">
        <v>28</v>
      </c>
      <c r="AZ271" t="str">
        <f aca="true" t="shared" si="256" ref="AZ271:BK271">IF(M272=1,M274,"-")</f>
        <v>-</v>
      </c>
      <c r="BA271" t="str">
        <f t="shared" si="256"/>
        <v>-</v>
      </c>
      <c r="BB271" t="str">
        <f t="shared" si="256"/>
        <v>-</v>
      </c>
      <c r="BC271" t="str">
        <f t="shared" si="256"/>
        <v>-</v>
      </c>
      <c r="BD271" t="str">
        <f t="shared" si="256"/>
        <v>-</v>
      </c>
      <c r="BE271" t="str">
        <f t="shared" si="256"/>
        <v>-</v>
      </c>
      <c r="BF271" t="str">
        <f t="shared" si="256"/>
        <v>-</v>
      </c>
      <c r="BG271" t="str">
        <f t="shared" si="256"/>
        <v>-</v>
      </c>
      <c r="BH271" t="str">
        <f t="shared" si="256"/>
        <v>-</v>
      </c>
      <c r="BI271" t="str">
        <f t="shared" si="256"/>
        <v>-</v>
      </c>
      <c r="BJ271" t="str">
        <f t="shared" si="256"/>
        <v>-</v>
      </c>
      <c r="BK271" t="str">
        <f t="shared" si="256"/>
        <v>-</v>
      </c>
    </row>
    <row r="272" spans="2:63" ht="13.5">
      <c r="B272" s="50"/>
      <c r="C272" s="29" t="s">
        <v>6</v>
      </c>
      <c r="D272" s="18">
        <f>IF(ISERROR(SUMIF(M274:X274,1,M275:X275)/D271),0,SUMIF(M274:X274,1,M275:X275)/D271)</f>
        <v>0</v>
      </c>
      <c r="E272" s="18">
        <f>IF(ISERROR(SUMIF(M274:X274,2,M275:X275)/E271),0,SUMIF(M274:X274,2,M275:X275)/E271)</f>
        <v>0</v>
      </c>
      <c r="F272" s="18">
        <f>IF(ISERROR(SUMIF(M274:X274,3,M275:X275)/F271),0,SUMIF(M274:X274,3,M275:X275)/F271)</f>
        <v>0</v>
      </c>
      <c r="G272" s="18">
        <f>IF(ISERROR(SUMIF(M274:X274,4,M275:X275)/G271),0,SUMIF(M274:X274,4,M275:X275)/G271)</f>
        <v>0</v>
      </c>
      <c r="H272" s="18">
        <f>IF(ISERROR(SUMIF(M274:X274,5,M275:X275)/H271),0,SUMIF(M274:X274,5,M275:X275)/H271)</f>
        <v>0</v>
      </c>
      <c r="I272" s="18">
        <f>IF(ISERROR(SUMIF(M274:X274,6,M275:X275)/I271),0,SUMIF(M274:X274,6,M275:X275)/I271)</f>
        <v>0</v>
      </c>
      <c r="J272" s="16">
        <f>IF(ISERROR(SUM(M275:X275)/J271),0,SUM(M275:X275)/J271)</f>
        <v>0</v>
      </c>
      <c r="K272" s="52"/>
      <c r="L272" s="20" t="s">
        <v>5</v>
      </c>
      <c r="M272" s="22"/>
      <c r="N272" s="23"/>
      <c r="O272" s="22"/>
      <c r="P272" s="23"/>
      <c r="Q272" s="22"/>
      <c r="R272" s="23"/>
      <c r="S272" s="22"/>
      <c r="T272" s="23"/>
      <c r="U272" s="22"/>
      <c r="V272" s="23"/>
      <c r="W272" s="22"/>
      <c r="X272" s="23"/>
      <c r="Y272" s="53"/>
      <c r="AG272" s="31">
        <f>COUNTIF(M273:X273,2)</f>
        <v>0</v>
      </c>
      <c r="AI272" t="s">
        <v>22</v>
      </c>
      <c r="AJ272">
        <f>SUMIF(M274:X274,2,M275:X275)</f>
        <v>0</v>
      </c>
      <c r="AK272">
        <f>SUMIF(M274:X274,2,M276:X276)</f>
        <v>0</v>
      </c>
      <c r="AL272" t="str">
        <f aca="true" t="shared" si="257" ref="AL272:AW272">IF(M274=2,M273,"-")</f>
        <v>-</v>
      </c>
      <c r="AM272" t="str">
        <f t="shared" si="257"/>
        <v>-</v>
      </c>
      <c r="AN272" t="str">
        <f t="shared" si="257"/>
        <v>-</v>
      </c>
      <c r="AO272" t="str">
        <f t="shared" si="257"/>
        <v>-</v>
      </c>
      <c r="AP272" t="str">
        <f t="shared" si="257"/>
        <v>-</v>
      </c>
      <c r="AQ272" t="str">
        <f t="shared" si="257"/>
        <v>-</v>
      </c>
      <c r="AR272" t="str">
        <f t="shared" si="257"/>
        <v>-</v>
      </c>
      <c r="AS272" t="str">
        <f t="shared" si="257"/>
        <v>-</v>
      </c>
      <c r="AT272" t="str">
        <f t="shared" si="257"/>
        <v>-</v>
      </c>
      <c r="AU272" t="str">
        <f t="shared" si="257"/>
        <v>-</v>
      </c>
      <c r="AV272" t="str">
        <f t="shared" si="257"/>
        <v>-</v>
      </c>
      <c r="AW272" t="str">
        <f t="shared" si="257"/>
        <v>-</v>
      </c>
      <c r="AY272" s="32" t="s">
        <v>29</v>
      </c>
      <c r="AZ272" t="str">
        <f aca="true" t="shared" si="258" ref="AZ272:BK272">IF(M272=2,M274,"-")</f>
        <v>-</v>
      </c>
      <c r="BA272" t="str">
        <f t="shared" si="258"/>
        <v>-</v>
      </c>
      <c r="BB272" t="str">
        <f t="shared" si="258"/>
        <v>-</v>
      </c>
      <c r="BC272" t="str">
        <f t="shared" si="258"/>
        <v>-</v>
      </c>
      <c r="BD272" t="str">
        <f t="shared" si="258"/>
        <v>-</v>
      </c>
      <c r="BE272" t="str">
        <f t="shared" si="258"/>
        <v>-</v>
      </c>
      <c r="BF272" t="str">
        <f t="shared" si="258"/>
        <v>-</v>
      </c>
      <c r="BG272" t="str">
        <f t="shared" si="258"/>
        <v>-</v>
      </c>
      <c r="BH272" t="str">
        <f t="shared" si="258"/>
        <v>-</v>
      </c>
      <c r="BI272" t="str">
        <f t="shared" si="258"/>
        <v>-</v>
      </c>
      <c r="BJ272" t="str">
        <f t="shared" si="258"/>
        <v>-</v>
      </c>
      <c r="BK272" t="str">
        <f t="shared" si="258"/>
        <v>-</v>
      </c>
    </row>
    <row r="273" spans="2:63" ht="13.5">
      <c r="B273" s="50"/>
      <c r="C273" s="29" t="s">
        <v>18</v>
      </c>
      <c r="D273" s="18">
        <f>IF(ISERROR(SUMIF(M274:X274,1,M276:X276)/D271),0,SUMIF(M274:X274,1,M276:X276)/D271)</f>
        <v>0</v>
      </c>
      <c r="E273" s="18">
        <f>IF(ISERROR(SUMIF(M274:X274,2,M276:X276)/E271),0,SUMIF(M274:X274,2,M276:X276)/E271)</f>
        <v>0</v>
      </c>
      <c r="F273" s="18">
        <f>IF(ISERROR(SUMIF(M274:X274,3,M276:X276)/F271),0,SUMIF(M274:X274,3,M276:X276)/F271)</f>
        <v>0</v>
      </c>
      <c r="G273" s="18">
        <f>IF(ISERROR(SUMIF(M274:X274,4,M276:X276)/G271),0,SUMIF(M274:X274,4,M276:X276)/G271)</f>
        <v>0</v>
      </c>
      <c r="H273" s="18">
        <f>IF(ISERROR(SUMIF(M274:X274,5,M276:X276)/H271),0,SUMIF(M274:X274,5,M276:X276)/H271)</f>
        <v>0</v>
      </c>
      <c r="I273" s="18">
        <f>IF(ISERROR(SUMIF(M274:X274,6,M276:X276)/I271),0,SUMIF(M274:X274,6,M276:X276)/I271)</f>
        <v>0</v>
      </c>
      <c r="J273" s="16">
        <f>IF(ISERROR(SUM(M276:X276)/J271),0,SUM(M276:X276)/J271)</f>
        <v>0</v>
      </c>
      <c r="K273" s="52"/>
      <c r="L273" s="20" t="s">
        <v>7</v>
      </c>
      <c r="M273" s="22"/>
      <c r="N273" s="23"/>
      <c r="O273" s="22"/>
      <c r="P273" s="23"/>
      <c r="Q273" s="22"/>
      <c r="R273" s="23"/>
      <c r="S273" s="22"/>
      <c r="T273" s="23"/>
      <c r="U273" s="22"/>
      <c r="V273" s="23"/>
      <c r="W273" s="22"/>
      <c r="X273" s="23"/>
      <c r="Y273" s="53"/>
      <c r="AG273" s="31">
        <f>COUNTIF(M273:X273,3)</f>
        <v>0</v>
      </c>
      <c r="AI273" t="s">
        <v>23</v>
      </c>
      <c r="AJ273">
        <f>SUMIF(M274:X274,3,M275:X275)</f>
        <v>0</v>
      </c>
      <c r="AK273">
        <f>SUMIF(M274:X274,3,M276:X276)</f>
        <v>0</v>
      </c>
      <c r="AL273" t="str">
        <f aca="true" t="shared" si="259" ref="AL273:AW273">IF(M274=3,M273,"-")</f>
        <v>-</v>
      </c>
      <c r="AM273" t="str">
        <f t="shared" si="259"/>
        <v>-</v>
      </c>
      <c r="AN273" t="str">
        <f t="shared" si="259"/>
        <v>-</v>
      </c>
      <c r="AO273" t="str">
        <f t="shared" si="259"/>
        <v>-</v>
      </c>
      <c r="AP273" t="str">
        <f t="shared" si="259"/>
        <v>-</v>
      </c>
      <c r="AQ273" t="str">
        <f t="shared" si="259"/>
        <v>-</v>
      </c>
      <c r="AR273" t="str">
        <f t="shared" si="259"/>
        <v>-</v>
      </c>
      <c r="AS273" t="str">
        <f t="shared" si="259"/>
        <v>-</v>
      </c>
      <c r="AT273" t="str">
        <f t="shared" si="259"/>
        <v>-</v>
      </c>
      <c r="AU273" t="str">
        <f t="shared" si="259"/>
        <v>-</v>
      </c>
      <c r="AV273" t="str">
        <f t="shared" si="259"/>
        <v>-</v>
      </c>
      <c r="AW273" t="str">
        <f t="shared" si="259"/>
        <v>-</v>
      </c>
      <c r="AY273" s="33" t="s">
        <v>30</v>
      </c>
      <c r="AZ273" t="str">
        <f aca="true" t="shared" si="260" ref="AZ273:BK273">IF(M272=3,M274,"-")</f>
        <v>-</v>
      </c>
      <c r="BA273" t="str">
        <f t="shared" si="260"/>
        <v>-</v>
      </c>
      <c r="BB273" t="str">
        <f t="shared" si="260"/>
        <v>-</v>
      </c>
      <c r="BC273" t="str">
        <f t="shared" si="260"/>
        <v>-</v>
      </c>
      <c r="BD273" t="str">
        <f t="shared" si="260"/>
        <v>-</v>
      </c>
      <c r="BE273" t="str">
        <f t="shared" si="260"/>
        <v>-</v>
      </c>
      <c r="BF273" t="str">
        <f t="shared" si="260"/>
        <v>-</v>
      </c>
      <c r="BG273" t="str">
        <f t="shared" si="260"/>
        <v>-</v>
      </c>
      <c r="BH273" t="str">
        <f t="shared" si="260"/>
        <v>-</v>
      </c>
      <c r="BI273" t="str">
        <f t="shared" si="260"/>
        <v>-</v>
      </c>
      <c r="BJ273" t="str">
        <f t="shared" si="260"/>
        <v>-</v>
      </c>
      <c r="BK273" t="str">
        <f t="shared" si="260"/>
        <v>-</v>
      </c>
    </row>
    <row r="274" spans="2:63" ht="13.5">
      <c r="B274" s="50"/>
      <c r="C274" s="29" t="s">
        <v>19</v>
      </c>
      <c r="D274" s="3">
        <f>COUNTIF(AL271:AW271,1)</f>
        <v>0</v>
      </c>
      <c r="E274" s="3">
        <f>COUNTIF(AL272:AW272,1)</f>
        <v>0</v>
      </c>
      <c r="F274" s="3">
        <f>COUNTIF(AL273:AW273,1)</f>
        <v>0</v>
      </c>
      <c r="G274" s="3">
        <f>COUNTIF(AL274:AW274,1)</f>
        <v>0</v>
      </c>
      <c r="H274" s="3">
        <f>COUNTIF(AL275:AW275,1)</f>
        <v>0</v>
      </c>
      <c r="I274" s="3">
        <f>COUNTIF(AL276:AW276,1)</f>
        <v>0</v>
      </c>
      <c r="J274" s="13">
        <f>COUNTIF(M273:X273,1)</f>
        <v>0</v>
      </c>
      <c r="K274" s="52"/>
      <c r="L274" s="20" t="s">
        <v>9</v>
      </c>
      <c r="M274" s="22"/>
      <c r="N274" s="23"/>
      <c r="O274" s="22"/>
      <c r="P274" s="23"/>
      <c r="Q274" s="22"/>
      <c r="R274" s="23"/>
      <c r="S274" s="22"/>
      <c r="T274" s="23"/>
      <c r="U274" s="22"/>
      <c r="V274" s="23"/>
      <c r="W274" s="22"/>
      <c r="X274" s="23"/>
      <c r="Y274" s="53"/>
      <c r="AG274" s="31">
        <f>COUNTIF(M273:X273,4)</f>
        <v>0</v>
      </c>
      <c r="AI274" t="s">
        <v>24</v>
      </c>
      <c r="AJ274">
        <f>SUMIF(M274:X274,4,M275:X275)</f>
        <v>0</v>
      </c>
      <c r="AK274">
        <f>SUMIF(M274:X274,4,M276:X276)</f>
        <v>0</v>
      </c>
      <c r="AL274" t="str">
        <f aca="true" t="shared" si="261" ref="AL274:AW274">IF(M274=4,M273,"-")</f>
        <v>-</v>
      </c>
      <c r="AM274" t="str">
        <f t="shared" si="261"/>
        <v>-</v>
      </c>
      <c r="AN274" t="str">
        <f t="shared" si="261"/>
        <v>-</v>
      </c>
      <c r="AO274" t="str">
        <f t="shared" si="261"/>
        <v>-</v>
      </c>
      <c r="AP274" t="str">
        <f t="shared" si="261"/>
        <v>-</v>
      </c>
      <c r="AQ274" t="str">
        <f t="shared" si="261"/>
        <v>-</v>
      </c>
      <c r="AR274" t="str">
        <f t="shared" si="261"/>
        <v>-</v>
      </c>
      <c r="AS274" t="str">
        <f t="shared" si="261"/>
        <v>-</v>
      </c>
      <c r="AT274" t="str">
        <f t="shared" si="261"/>
        <v>-</v>
      </c>
      <c r="AU274" t="str">
        <f t="shared" si="261"/>
        <v>-</v>
      </c>
      <c r="AV274" t="str">
        <f t="shared" si="261"/>
        <v>-</v>
      </c>
      <c r="AW274" t="str">
        <f t="shared" si="261"/>
        <v>-</v>
      </c>
      <c r="AY274" s="34" t="s">
        <v>31</v>
      </c>
      <c r="AZ274" t="str">
        <f aca="true" t="shared" si="262" ref="AZ274:BK274">IF(M272=4,M274,"-")</f>
        <v>-</v>
      </c>
      <c r="BA274" t="str">
        <f t="shared" si="262"/>
        <v>-</v>
      </c>
      <c r="BB274" t="str">
        <f t="shared" si="262"/>
        <v>-</v>
      </c>
      <c r="BC274" t="str">
        <f t="shared" si="262"/>
        <v>-</v>
      </c>
      <c r="BD274" t="str">
        <f t="shared" si="262"/>
        <v>-</v>
      </c>
      <c r="BE274" t="str">
        <f t="shared" si="262"/>
        <v>-</v>
      </c>
      <c r="BF274" t="str">
        <f t="shared" si="262"/>
        <v>-</v>
      </c>
      <c r="BG274" t="str">
        <f t="shared" si="262"/>
        <v>-</v>
      </c>
      <c r="BH274" t="str">
        <f t="shared" si="262"/>
        <v>-</v>
      </c>
      <c r="BI274" t="str">
        <f t="shared" si="262"/>
        <v>-</v>
      </c>
      <c r="BJ274" t="str">
        <f t="shared" si="262"/>
        <v>-</v>
      </c>
      <c r="BK274" t="str">
        <f t="shared" si="262"/>
        <v>-</v>
      </c>
    </row>
    <row r="275" spans="2:63" ht="13.5">
      <c r="B275" s="50"/>
      <c r="C275" s="29" t="s">
        <v>20</v>
      </c>
      <c r="D275" s="3">
        <f>COUNTIF(AL271:AW271,2)</f>
        <v>0</v>
      </c>
      <c r="E275" s="3">
        <f>COUNTIF(AL272:AW272,2)</f>
        <v>0</v>
      </c>
      <c r="F275" s="3">
        <f>COUNTIF(AL273:AW273,2)</f>
        <v>0</v>
      </c>
      <c r="G275" s="3">
        <f>COUNTIF(AL274:AW274,2)</f>
        <v>0</v>
      </c>
      <c r="H275" s="3">
        <f>COUNTIF(AL275:AW275,2)</f>
        <v>0</v>
      </c>
      <c r="I275" s="3">
        <f>COUNTIF(AL276:AW276,2)</f>
        <v>0</v>
      </c>
      <c r="J275" s="13">
        <f>COUNTIF(M273:X273,2)</f>
        <v>0</v>
      </c>
      <c r="K275" s="52"/>
      <c r="L275" s="20" t="s">
        <v>6</v>
      </c>
      <c r="M275" s="24"/>
      <c r="N275" s="25"/>
      <c r="O275" s="24"/>
      <c r="P275" s="25"/>
      <c r="Q275" s="24"/>
      <c r="R275" s="25"/>
      <c r="S275" s="24"/>
      <c r="T275" s="25"/>
      <c r="U275" s="24"/>
      <c r="V275" s="25"/>
      <c r="W275" s="24"/>
      <c r="X275" s="25"/>
      <c r="Y275" s="53"/>
      <c r="AG275" s="31">
        <f>COUNTIF(M273:X273,5)</f>
        <v>0</v>
      </c>
      <c r="AI275" t="s">
        <v>25</v>
      </c>
      <c r="AJ275">
        <f>SUMIF(M274:X274,5,M275:X275)</f>
        <v>0</v>
      </c>
      <c r="AK275">
        <f>SUMIF(M274:X274,5,M276:X276)</f>
        <v>0</v>
      </c>
      <c r="AL275" t="str">
        <f aca="true" t="shared" si="263" ref="AL275:AW275">IF(M274=5,M273,"-")</f>
        <v>-</v>
      </c>
      <c r="AM275" t="str">
        <f t="shared" si="263"/>
        <v>-</v>
      </c>
      <c r="AN275" t="str">
        <f t="shared" si="263"/>
        <v>-</v>
      </c>
      <c r="AO275" t="str">
        <f t="shared" si="263"/>
        <v>-</v>
      </c>
      <c r="AP275" t="str">
        <f t="shared" si="263"/>
        <v>-</v>
      </c>
      <c r="AQ275" t="str">
        <f t="shared" si="263"/>
        <v>-</v>
      </c>
      <c r="AR275" t="str">
        <f t="shared" si="263"/>
        <v>-</v>
      </c>
      <c r="AS275" t="str">
        <f t="shared" si="263"/>
        <v>-</v>
      </c>
      <c r="AT275" t="str">
        <f t="shared" si="263"/>
        <v>-</v>
      </c>
      <c r="AU275" t="str">
        <f t="shared" si="263"/>
        <v>-</v>
      </c>
      <c r="AV275" t="str">
        <f t="shared" si="263"/>
        <v>-</v>
      </c>
      <c r="AW275" t="str">
        <f t="shared" si="263"/>
        <v>-</v>
      </c>
      <c r="AY275" s="35" t="s">
        <v>32</v>
      </c>
      <c r="AZ275" t="str">
        <f aca="true" t="shared" si="264" ref="AZ275:BK275">IF(M272=5,M274,"-")</f>
        <v>-</v>
      </c>
      <c r="BA275" t="str">
        <f t="shared" si="264"/>
        <v>-</v>
      </c>
      <c r="BB275" t="str">
        <f t="shared" si="264"/>
        <v>-</v>
      </c>
      <c r="BC275" t="str">
        <f t="shared" si="264"/>
        <v>-</v>
      </c>
      <c r="BD275" t="str">
        <f t="shared" si="264"/>
        <v>-</v>
      </c>
      <c r="BE275" t="str">
        <f t="shared" si="264"/>
        <v>-</v>
      </c>
      <c r="BF275" t="str">
        <f t="shared" si="264"/>
        <v>-</v>
      </c>
      <c r="BG275" t="str">
        <f t="shared" si="264"/>
        <v>-</v>
      </c>
      <c r="BH275" t="str">
        <f t="shared" si="264"/>
        <v>-</v>
      </c>
      <c r="BI275" t="str">
        <f t="shared" si="264"/>
        <v>-</v>
      </c>
      <c r="BJ275" t="str">
        <f t="shared" si="264"/>
        <v>-</v>
      </c>
      <c r="BK275" t="str">
        <f t="shared" si="264"/>
        <v>-</v>
      </c>
    </row>
    <row r="276" spans="2:63" ht="14.25" thickBot="1">
      <c r="B276" s="50"/>
      <c r="C276" s="30" t="s">
        <v>27</v>
      </c>
      <c r="D276" s="15">
        <f aca="true" t="shared" si="265" ref="D276:J276">IF(ISERROR(SUM(D274:D275)/D271),0,SUM(D274:D275)/D271)*100</f>
        <v>0</v>
      </c>
      <c r="E276" s="15">
        <f t="shared" si="265"/>
        <v>0</v>
      </c>
      <c r="F276" s="15">
        <f t="shared" si="265"/>
        <v>0</v>
      </c>
      <c r="G276" s="15">
        <f t="shared" si="265"/>
        <v>0</v>
      </c>
      <c r="H276" s="15">
        <f t="shared" si="265"/>
        <v>0</v>
      </c>
      <c r="I276" s="15">
        <f t="shared" si="265"/>
        <v>0</v>
      </c>
      <c r="J276" s="17">
        <f t="shared" si="265"/>
        <v>0</v>
      </c>
      <c r="K276" s="52"/>
      <c r="L276" s="21" t="s">
        <v>8</v>
      </c>
      <c r="M276" s="26"/>
      <c r="N276" s="27"/>
      <c r="O276" s="26"/>
      <c r="P276" s="27"/>
      <c r="Q276" s="26"/>
      <c r="R276" s="27"/>
      <c r="S276" s="26"/>
      <c r="T276" s="27"/>
      <c r="U276" s="26"/>
      <c r="V276" s="27"/>
      <c r="W276" s="26"/>
      <c r="X276" s="27"/>
      <c r="Y276" s="53"/>
      <c r="AG276" s="31">
        <f>COUNTIF(M273:X273,6)</f>
        <v>0</v>
      </c>
      <c r="AI276" t="s">
        <v>26</v>
      </c>
      <c r="AJ276">
        <f>SUMIF(M274:X274,6,M275:X275)</f>
        <v>0</v>
      </c>
      <c r="AK276">
        <f>SUMIF(M274:X274,6,M276:X276)</f>
        <v>0</v>
      </c>
      <c r="AL276" t="str">
        <f aca="true" t="shared" si="266" ref="AL276:AW276">IF(M274=6,M273,"-")</f>
        <v>-</v>
      </c>
      <c r="AM276" t="str">
        <f t="shared" si="266"/>
        <v>-</v>
      </c>
      <c r="AN276" t="str">
        <f t="shared" si="266"/>
        <v>-</v>
      </c>
      <c r="AO276" t="str">
        <f t="shared" si="266"/>
        <v>-</v>
      </c>
      <c r="AP276" t="str">
        <f t="shared" si="266"/>
        <v>-</v>
      </c>
      <c r="AQ276" t="str">
        <f t="shared" si="266"/>
        <v>-</v>
      </c>
      <c r="AR276" t="str">
        <f t="shared" si="266"/>
        <v>-</v>
      </c>
      <c r="AS276" t="str">
        <f t="shared" si="266"/>
        <v>-</v>
      </c>
      <c r="AT276" t="str">
        <f t="shared" si="266"/>
        <v>-</v>
      </c>
      <c r="AU276" t="str">
        <f t="shared" si="266"/>
        <v>-</v>
      </c>
      <c r="AV276" t="str">
        <f t="shared" si="266"/>
        <v>-</v>
      </c>
      <c r="AW276" t="str">
        <f t="shared" si="266"/>
        <v>-</v>
      </c>
      <c r="AY276" s="36" t="s">
        <v>33</v>
      </c>
      <c r="AZ276" t="str">
        <f aca="true" t="shared" si="267" ref="AZ276:BK276">IF(M272=6,M274,"-")</f>
        <v>-</v>
      </c>
      <c r="BA276" t="str">
        <f t="shared" si="267"/>
        <v>-</v>
      </c>
      <c r="BB276" t="str">
        <f t="shared" si="267"/>
        <v>-</v>
      </c>
      <c r="BC276" t="str">
        <f t="shared" si="267"/>
        <v>-</v>
      </c>
      <c r="BD276" t="str">
        <f t="shared" si="267"/>
        <v>-</v>
      </c>
      <c r="BE276" t="str">
        <f t="shared" si="267"/>
        <v>-</v>
      </c>
      <c r="BF276" t="str">
        <f t="shared" si="267"/>
        <v>-</v>
      </c>
      <c r="BG276" t="str">
        <f t="shared" si="267"/>
        <v>-</v>
      </c>
      <c r="BH276" t="str">
        <f t="shared" si="267"/>
        <v>-</v>
      </c>
      <c r="BI276" t="str">
        <f t="shared" si="267"/>
        <v>-</v>
      </c>
      <c r="BJ276" t="str">
        <f t="shared" si="267"/>
        <v>-</v>
      </c>
      <c r="BK276" t="str">
        <f t="shared" si="267"/>
        <v>-</v>
      </c>
    </row>
    <row r="277" spans="2:25" ht="14.25" thickBot="1">
      <c r="B277" s="54"/>
      <c r="C277" s="55"/>
      <c r="D277" s="56"/>
      <c r="E277" s="56"/>
      <c r="F277" s="56"/>
      <c r="G277" s="56"/>
      <c r="H277" s="56"/>
      <c r="I277" s="56"/>
      <c r="J277" s="56"/>
      <c r="K277" s="56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7"/>
    </row>
    <row r="278" ht="14.25" thickBot="1"/>
    <row r="279" spans="2:25" ht="13.5">
      <c r="B279" s="46"/>
      <c r="C279" s="47"/>
      <c r="D279" s="48"/>
      <c r="E279" s="48"/>
      <c r="F279" s="48"/>
      <c r="G279" s="48"/>
      <c r="H279" s="48"/>
      <c r="I279" s="48"/>
      <c r="J279" s="48"/>
      <c r="K279" s="48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9"/>
    </row>
    <row r="280" spans="2:25" ht="14.25" thickBot="1">
      <c r="B280" s="50">
        <v>14</v>
      </c>
      <c r="C280" s="144" t="s">
        <v>60</v>
      </c>
      <c r="D280" s="144"/>
      <c r="E280" s="144"/>
      <c r="F280" s="145" t="s">
        <v>62</v>
      </c>
      <c r="G280" s="143"/>
      <c r="H280" s="143"/>
      <c r="I280" s="143"/>
      <c r="J280" s="52"/>
      <c r="K280" s="5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53"/>
    </row>
    <row r="281" spans="2:25" ht="14.25" thickBot="1">
      <c r="B281" s="50"/>
      <c r="C281" s="142" t="s">
        <v>61</v>
      </c>
      <c r="D281" s="142"/>
      <c r="E281" s="142"/>
      <c r="F281" s="143"/>
      <c r="G281" s="143"/>
      <c r="H281" s="143"/>
      <c r="I281" s="143"/>
      <c r="J281" s="52"/>
      <c r="K281" s="52"/>
      <c r="L281" s="4"/>
      <c r="M281" s="5" t="s">
        <v>34</v>
      </c>
      <c r="N281" s="5" t="s">
        <v>35</v>
      </c>
      <c r="O281" s="5" t="s">
        <v>36</v>
      </c>
      <c r="P281" s="5" t="s">
        <v>37</v>
      </c>
      <c r="Q281" s="5" t="s">
        <v>38</v>
      </c>
      <c r="R281" s="11" t="s">
        <v>39</v>
      </c>
      <c r="S281" s="1"/>
      <c r="T281" s="1"/>
      <c r="U281" s="1"/>
      <c r="V281" s="1"/>
      <c r="W281" s="1"/>
      <c r="X281" s="1"/>
      <c r="Y281" s="53"/>
    </row>
    <row r="282" spans="2:25" ht="13.5">
      <c r="B282" s="50"/>
      <c r="C282" s="1"/>
      <c r="D282" s="52"/>
      <c r="E282" s="52"/>
      <c r="F282" s="52"/>
      <c r="G282" s="52"/>
      <c r="H282" s="52"/>
      <c r="I282" s="52"/>
      <c r="J282" s="52"/>
      <c r="K282" s="52"/>
      <c r="L282" s="12" t="s">
        <v>28</v>
      </c>
      <c r="M282" s="37">
        <f aca="true" t="shared" si="268" ref="M282:M287">COUNTIF(AZ290:BK290,1)</f>
        <v>0</v>
      </c>
      <c r="N282" s="37">
        <f aca="true" t="shared" si="269" ref="N282:N287">COUNTIF(AZ290:BK290,2)</f>
        <v>0</v>
      </c>
      <c r="O282" s="37">
        <f aca="true" t="shared" si="270" ref="O282:O287">COUNTIF(AZ290:BK290,3)</f>
        <v>0</v>
      </c>
      <c r="P282" s="37">
        <f aca="true" t="shared" si="271" ref="P282:P287">COUNTIF(AZ290:BK290,4)</f>
        <v>0</v>
      </c>
      <c r="Q282" s="37">
        <f aca="true" t="shared" si="272" ref="Q282:Q287">COUNTIF(AZ290:BK290,5)</f>
        <v>0</v>
      </c>
      <c r="R282" s="38">
        <f aca="true" t="shared" si="273" ref="R282:R287">COUNTIF(AZ290:BK290,6)</f>
        <v>0</v>
      </c>
      <c r="S282" s="1"/>
      <c r="T282" s="117" t="s">
        <v>43</v>
      </c>
      <c r="U282" s="118"/>
      <c r="V282" s="119" t="s">
        <v>48</v>
      </c>
      <c r="W282" s="120"/>
      <c r="X282" s="1"/>
      <c r="Y282" s="53"/>
    </row>
    <row r="283" spans="2:25" ht="14.25" thickBot="1">
      <c r="B283" s="50"/>
      <c r="C283" s="1"/>
      <c r="D283" s="52"/>
      <c r="E283" s="52"/>
      <c r="F283" s="52"/>
      <c r="G283" s="52"/>
      <c r="H283" s="52"/>
      <c r="I283" s="52"/>
      <c r="J283" s="52"/>
      <c r="K283" s="52"/>
      <c r="L283" s="39" t="s">
        <v>29</v>
      </c>
      <c r="M283" s="37">
        <f t="shared" si="268"/>
        <v>0</v>
      </c>
      <c r="N283" s="37">
        <f t="shared" si="269"/>
        <v>0</v>
      </c>
      <c r="O283" s="37">
        <f t="shared" si="270"/>
        <v>0</v>
      </c>
      <c r="P283" s="37">
        <f t="shared" si="271"/>
        <v>0</v>
      </c>
      <c r="Q283" s="37">
        <f t="shared" si="272"/>
        <v>0</v>
      </c>
      <c r="R283" s="38">
        <f t="shared" si="273"/>
        <v>0</v>
      </c>
      <c r="S283" s="1"/>
      <c r="T283" s="121" t="s">
        <v>44</v>
      </c>
      <c r="U283" s="122"/>
      <c r="V283" s="111" t="s">
        <v>46</v>
      </c>
      <c r="W283" s="112"/>
      <c r="X283" s="1"/>
      <c r="Y283" s="53"/>
    </row>
    <row r="284" spans="2:25" ht="14.25" customHeight="1" thickBot="1">
      <c r="B284" s="50"/>
      <c r="C284" s="113" t="s">
        <v>40</v>
      </c>
      <c r="D284" s="123"/>
      <c r="E284" s="138">
        <f>(COUNTIF(M292:X292,1)*10)+(COUNTIF(M292:X292,2)*8)+(COUNTIF(M292:X292,3)*6)+(COUNTIF(M292:X292,4)*4)+(COUNTIF(M292:X292,5)*2)+(COUNTIF(M292:X292,6)*1)+(W285*J290)</f>
        <v>0</v>
      </c>
      <c r="F284" s="139"/>
      <c r="G284" s="52"/>
      <c r="H284" s="52"/>
      <c r="I284" s="52"/>
      <c r="J284" s="52"/>
      <c r="K284" s="52"/>
      <c r="L284" s="40" t="s">
        <v>30</v>
      </c>
      <c r="M284" s="37">
        <f t="shared" si="268"/>
        <v>0</v>
      </c>
      <c r="N284" s="37">
        <f t="shared" si="269"/>
        <v>0</v>
      </c>
      <c r="O284" s="37">
        <f t="shared" si="270"/>
        <v>0</v>
      </c>
      <c r="P284" s="37">
        <f t="shared" si="271"/>
        <v>0</v>
      </c>
      <c r="Q284" s="37">
        <f t="shared" si="272"/>
        <v>0</v>
      </c>
      <c r="R284" s="38">
        <f t="shared" si="273"/>
        <v>0</v>
      </c>
      <c r="S284" s="1"/>
      <c r="T284" s="126" t="s">
        <v>45</v>
      </c>
      <c r="U284" s="127"/>
      <c r="V284" s="128" t="s">
        <v>47</v>
      </c>
      <c r="W284" s="129"/>
      <c r="X284" s="1"/>
      <c r="Y284" s="53"/>
    </row>
    <row r="285" spans="2:25" ht="14.25" customHeight="1" thickBot="1">
      <c r="B285" s="50"/>
      <c r="C285" s="124"/>
      <c r="D285" s="125"/>
      <c r="E285" s="140"/>
      <c r="F285" s="141"/>
      <c r="G285" s="52"/>
      <c r="H285" s="52"/>
      <c r="I285" s="52"/>
      <c r="J285" s="52"/>
      <c r="K285" s="52"/>
      <c r="L285" s="41" t="s">
        <v>31</v>
      </c>
      <c r="M285" s="37">
        <f t="shared" si="268"/>
        <v>0</v>
      </c>
      <c r="N285" s="37">
        <f t="shared" si="269"/>
        <v>0</v>
      </c>
      <c r="O285" s="37">
        <f t="shared" si="270"/>
        <v>0</v>
      </c>
      <c r="P285" s="37">
        <f t="shared" si="271"/>
        <v>0</v>
      </c>
      <c r="Q285" s="37">
        <f t="shared" si="272"/>
        <v>0</v>
      </c>
      <c r="R285" s="38">
        <f t="shared" si="273"/>
        <v>0</v>
      </c>
      <c r="S285" s="1"/>
      <c r="T285" s="130" t="s">
        <v>49</v>
      </c>
      <c r="U285" s="131"/>
      <c r="V285" s="132"/>
      <c r="W285" s="136">
        <v>0</v>
      </c>
      <c r="X285" s="1"/>
      <c r="Y285" s="53"/>
    </row>
    <row r="286" spans="2:25" ht="14.25" customHeight="1" thickBot="1">
      <c r="B286" s="50"/>
      <c r="C286" s="113" t="s">
        <v>41</v>
      </c>
      <c r="D286" s="123"/>
      <c r="E286" s="138">
        <f>IF(ISERROR(E284/J290),0,E284/J290)</f>
        <v>0</v>
      </c>
      <c r="F286" s="139"/>
      <c r="G286" s="52"/>
      <c r="H286" s="52"/>
      <c r="I286" s="52"/>
      <c r="J286" s="52"/>
      <c r="K286" s="52"/>
      <c r="L286" s="42" t="s">
        <v>32</v>
      </c>
      <c r="M286" s="37">
        <f t="shared" si="268"/>
        <v>0</v>
      </c>
      <c r="N286" s="37">
        <f t="shared" si="269"/>
        <v>0</v>
      </c>
      <c r="O286" s="37">
        <f t="shared" si="270"/>
        <v>0</v>
      </c>
      <c r="P286" s="37">
        <f t="shared" si="271"/>
        <v>0</v>
      </c>
      <c r="Q286" s="37">
        <f t="shared" si="272"/>
        <v>0</v>
      </c>
      <c r="R286" s="38">
        <f t="shared" si="273"/>
        <v>0</v>
      </c>
      <c r="S286" s="1"/>
      <c r="T286" s="133"/>
      <c r="U286" s="134"/>
      <c r="V286" s="135"/>
      <c r="W286" s="137"/>
      <c r="X286" s="1"/>
      <c r="Y286" s="53"/>
    </row>
    <row r="287" spans="2:25" ht="14.25" customHeight="1" thickBot="1">
      <c r="B287" s="50"/>
      <c r="C287" s="124"/>
      <c r="D287" s="125"/>
      <c r="E287" s="140"/>
      <c r="F287" s="141"/>
      <c r="G287" s="52"/>
      <c r="H287" s="52"/>
      <c r="I287" s="52"/>
      <c r="J287" s="52"/>
      <c r="K287" s="52"/>
      <c r="L287" s="43" t="s">
        <v>33</v>
      </c>
      <c r="M287" s="44">
        <f t="shared" si="268"/>
        <v>0</v>
      </c>
      <c r="N287" s="44">
        <f t="shared" si="269"/>
        <v>0</v>
      </c>
      <c r="O287" s="44">
        <f t="shared" si="270"/>
        <v>0</v>
      </c>
      <c r="P287" s="44">
        <f t="shared" si="271"/>
        <v>0</v>
      </c>
      <c r="Q287" s="44">
        <f t="shared" si="272"/>
        <v>0</v>
      </c>
      <c r="R287" s="45">
        <f t="shared" si="273"/>
        <v>0</v>
      </c>
      <c r="S287" s="1"/>
      <c r="T287" s="1"/>
      <c r="U287" s="1"/>
      <c r="V287" s="1"/>
      <c r="W287" s="1"/>
      <c r="X287" s="1"/>
      <c r="Y287" s="53"/>
    </row>
    <row r="288" spans="2:25" ht="14.25" thickBot="1">
      <c r="B288" s="50"/>
      <c r="C288" s="1"/>
      <c r="D288" s="52"/>
      <c r="E288" s="52"/>
      <c r="F288" s="52"/>
      <c r="G288" s="52"/>
      <c r="H288" s="52"/>
      <c r="I288" s="52"/>
      <c r="J288" s="52"/>
      <c r="K288" s="5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53"/>
    </row>
    <row r="289" spans="2:49" ht="14.25" thickBot="1">
      <c r="B289" s="50"/>
      <c r="C289" s="28"/>
      <c r="D289" s="5" t="s">
        <v>16</v>
      </c>
      <c r="E289" s="6" t="s">
        <v>0</v>
      </c>
      <c r="F289" s="7" t="s">
        <v>1</v>
      </c>
      <c r="G289" s="8" t="s">
        <v>2</v>
      </c>
      <c r="H289" s="9" t="s">
        <v>3</v>
      </c>
      <c r="I289" s="10" t="s">
        <v>4</v>
      </c>
      <c r="J289" s="11"/>
      <c r="K289" s="52"/>
      <c r="L289" s="19"/>
      <c r="M289" s="115" t="s">
        <v>10</v>
      </c>
      <c r="N289" s="116"/>
      <c r="O289" s="115" t="s">
        <v>11</v>
      </c>
      <c r="P289" s="116"/>
      <c r="Q289" s="115" t="s">
        <v>12</v>
      </c>
      <c r="R289" s="116"/>
      <c r="S289" s="115" t="s">
        <v>13</v>
      </c>
      <c r="T289" s="116"/>
      <c r="U289" s="115" t="s">
        <v>14</v>
      </c>
      <c r="V289" s="116"/>
      <c r="W289" s="115" t="s">
        <v>15</v>
      </c>
      <c r="X289" s="116"/>
      <c r="Y289" s="53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2:63" ht="13.5">
      <c r="B290" s="50"/>
      <c r="C290" s="29" t="s">
        <v>17</v>
      </c>
      <c r="D290" s="3">
        <f>COUNTIF(M293:X293,1)</f>
        <v>0</v>
      </c>
      <c r="E290" s="3">
        <f>COUNTIF(M293:X293,2)</f>
        <v>0</v>
      </c>
      <c r="F290" s="3">
        <f>COUNTIF(M293:X293,3)</f>
        <v>0</v>
      </c>
      <c r="G290" s="3">
        <f>COUNTIF(M293:X293,4)</f>
        <v>0</v>
      </c>
      <c r="H290" s="3">
        <f>COUNTIF(M293:X293,5)</f>
        <v>0</v>
      </c>
      <c r="I290" s="3">
        <f>COUNTIF(M293:X293,6)</f>
        <v>0</v>
      </c>
      <c r="J290" s="13">
        <f>SUM(D290:I290)</f>
        <v>0</v>
      </c>
      <c r="K290" s="52"/>
      <c r="L290" s="20"/>
      <c r="M290" s="61"/>
      <c r="N290" s="62"/>
      <c r="O290" s="61"/>
      <c r="P290" s="62"/>
      <c r="Q290" s="61"/>
      <c r="R290" s="62"/>
      <c r="S290" s="61"/>
      <c r="T290" s="62"/>
      <c r="U290" s="61"/>
      <c r="V290" s="62"/>
      <c r="W290" s="61"/>
      <c r="X290" s="62"/>
      <c r="Y290" s="53"/>
      <c r="AG290" s="31">
        <f>COUNTIF(M292:X292,1)</f>
        <v>0</v>
      </c>
      <c r="AI290" t="s">
        <v>21</v>
      </c>
      <c r="AJ290">
        <f>SUMIF(M293:X293,1,M294:X294)</f>
        <v>0</v>
      </c>
      <c r="AK290">
        <f>SUMIF(M293:X293,1,M295:X295)</f>
        <v>0</v>
      </c>
      <c r="AL290" t="str">
        <f aca="true" t="shared" si="274" ref="AL290:AW290">IF(M293=1,M292,"-")</f>
        <v>-</v>
      </c>
      <c r="AM290" t="str">
        <f t="shared" si="274"/>
        <v>-</v>
      </c>
      <c r="AN290" t="str">
        <f t="shared" si="274"/>
        <v>-</v>
      </c>
      <c r="AO290" t="str">
        <f t="shared" si="274"/>
        <v>-</v>
      </c>
      <c r="AP290" t="str">
        <f t="shared" si="274"/>
        <v>-</v>
      </c>
      <c r="AQ290" t="str">
        <f t="shared" si="274"/>
        <v>-</v>
      </c>
      <c r="AR290" t="str">
        <f t="shared" si="274"/>
        <v>-</v>
      </c>
      <c r="AS290" t="str">
        <f t="shared" si="274"/>
        <v>-</v>
      </c>
      <c r="AT290" t="str">
        <f t="shared" si="274"/>
        <v>-</v>
      </c>
      <c r="AU290" t="str">
        <f t="shared" si="274"/>
        <v>-</v>
      </c>
      <c r="AV290" t="str">
        <f t="shared" si="274"/>
        <v>-</v>
      </c>
      <c r="AW290" t="str">
        <f t="shared" si="274"/>
        <v>-</v>
      </c>
      <c r="AY290" t="s">
        <v>28</v>
      </c>
      <c r="AZ290" t="str">
        <f aca="true" t="shared" si="275" ref="AZ290:BK290">IF(M291=1,M293,"-")</f>
        <v>-</v>
      </c>
      <c r="BA290" t="str">
        <f t="shared" si="275"/>
        <v>-</v>
      </c>
      <c r="BB290" t="str">
        <f t="shared" si="275"/>
        <v>-</v>
      </c>
      <c r="BC290" t="str">
        <f t="shared" si="275"/>
        <v>-</v>
      </c>
      <c r="BD290" t="str">
        <f t="shared" si="275"/>
        <v>-</v>
      </c>
      <c r="BE290" t="str">
        <f t="shared" si="275"/>
        <v>-</v>
      </c>
      <c r="BF290" t="str">
        <f t="shared" si="275"/>
        <v>-</v>
      </c>
      <c r="BG290" t="str">
        <f t="shared" si="275"/>
        <v>-</v>
      </c>
      <c r="BH290" t="str">
        <f t="shared" si="275"/>
        <v>-</v>
      </c>
      <c r="BI290" t="str">
        <f t="shared" si="275"/>
        <v>-</v>
      </c>
      <c r="BJ290" t="str">
        <f t="shared" si="275"/>
        <v>-</v>
      </c>
      <c r="BK290" t="str">
        <f t="shared" si="275"/>
        <v>-</v>
      </c>
    </row>
    <row r="291" spans="2:63" ht="13.5">
      <c r="B291" s="50"/>
      <c r="C291" s="29" t="s">
        <v>6</v>
      </c>
      <c r="D291" s="18">
        <f>IF(ISERROR(SUMIF(M293:X293,1,M294:X294)/D290),0,SUMIF(M293:X293,1,M294:X294)/D290)</f>
        <v>0</v>
      </c>
      <c r="E291" s="18">
        <f>IF(ISERROR(SUMIF(M293:X293,2,M294:X294)/E290),0,SUMIF(M293:X293,2,M294:X294)/E290)</f>
        <v>0</v>
      </c>
      <c r="F291" s="18">
        <f>IF(ISERROR(SUMIF(M293:X293,3,M294:X294)/F290),0,SUMIF(M293:X293,3,M294:X294)/F290)</f>
        <v>0</v>
      </c>
      <c r="G291" s="18">
        <f>IF(ISERROR(SUMIF(M293:X293,4,M294:X294)/G290),0,SUMIF(M293:X293,4,M294:X294)/G290)</f>
        <v>0</v>
      </c>
      <c r="H291" s="18">
        <f>IF(ISERROR(SUMIF(M293:X293,5,M294:X294)/H290),0,SUMIF(M293:X293,5,M294:X294)/H290)</f>
        <v>0</v>
      </c>
      <c r="I291" s="18">
        <f>IF(ISERROR(SUMIF(M293:X293,6,M294:X294)/I290),0,SUMIF(M293:X293,6,M294:X294)/I290)</f>
        <v>0</v>
      </c>
      <c r="J291" s="16">
        <f>IF(ISERROR(SUM(M294:X294)/J290),0,SUM(M294:X294)/J290)</f>
        <v>0</v>
      </c>
      <c r="K291" s="52"/>
      <c r="L291" s="20" t="s">
        <v>5</v>
      </c>
      <c r="M291" s="22"/>
      <c r="N291" s="23"/>
      <c r="O291" s="22"/>
      <c r="P291" s="23"/>
      <c r="Q291" s="22"/>
      <c r="R291" s="23"/>
      <c r="S291" s="22"/>
      <c r="T291" s="23"/>
      <c r="U291" s="22"/>
      <c r="V291" s="23"/>
      <c r="W291" s="22"/>
      <c r="X291" s="23"/>
      <c r="Y291" s="53"/>
      <c r="AG291" s="31">
        <f>COUNTIF(M292:X292,2)</f>
        <v>0</v>
      </c>
      <c r="AI291" t="s">
        <v>22</v>
      </c>
      <c r="AJ291">
        <f>SUMIF(M293:X293,2,M294:X294)</f>
        <v>0</v>
      </c>
      <c r="AK291">
        <f>SUMIF(M293:X293,2,M295:X295)</f>
        <v>0</v>
      </c>
      <c r="AL291" t="str">
        <f aca="true" t="shared" si="276" ref="AL291:AW291">IF(M293=2,M292,"-")</f>
        <v>-</v>
      </c>
      <c r="AM291" t="str">
        <f t="shared" si="276"/>
        <v>-</v>
      </c>
      <c r="AN291" t="str">
        <f t="shared" si="276"/>
        <v>-</v>
      </c>
      <c r="AO291" t="str">
        <f t="shared" si="276"/>
        <v>-</v>
      </c>
      <c r="AP291" t="str">
        <f t="shared" si="276"/>
        <v>-</v>
      </c>
      <c r="AQ291" t="str">
        <f t="shared" si="276"/>
        <v>-</v>
      </c>
      <c r="AR291" t="str">
        <f t="shared" si="276"/>
        <v>-</v>
      </c>
      <c r="AS291" t="str">
        <f t="shared" si="276"/>
        <v>-</v>
      </c>
      <c r="AT291" t="str">
        <f t="shared" si="276"/>
        <v>-</v>
      </c>
      <c r="AU291" t="str">
        <f t="shared" si="276"/>
        <v>-</v>
      </c>
      <c r="AV291" t="str">
        <f t="shared" si="276"/>
        <v>-</v>
      </c>
      <c r="AW291" t="str">
        <f t="shared" si="276"/>
        <v>-</v>
      </c>
      <c r="AY291" s="32" t="s">
        <v>29</v>
      </c>
      <c r="AZ291" t="str">
        <f aca="true" t="shared" si="277" ref="AZ291:BK291">IF(M291=2,M293,"-")</f>
        <v>-</v>
      </c>
      <c r="BA291" t="str">
        <f t="shared" si="277"/>
        <v>-</v>
      </c>
      <c r="BB291" t="str">
        <f t="shared" si="277"/>
        <v>-</v>
      </c>
      <c r="BC291" t="str">
        <f t="shared" si="277"/>
        <v>-</v>
      </c>
      <c r="BD291" t="str">
        <f t="shared" si="277"/>
        <v>-</v>
      </c>
      <c r="BE291" t="str">
        <f t="shared" si="277"/>
        <v>-</v>
      </c>
      <c r="BF291" t="str">
        <f t="shared" si="277"/>
        <v>-</v>
      </c>
      <c r="BG291" t="str">
        <f t="shared" si="277"/>
        <v>-</v>
      </c>
      <c r="BH291" t="str">
        <f t="shared" si="277"/>
        <v>-</v>
      </c>
      <c r="BI291" t="str">
        <f t="shared" si="277"/>
        <v>-</v>
      </c>
      <c r="BJ291" t="str">
        <f t="shared" si="277"/>
        <v>-</v>
      </c>
      <c r="BK291" t="str">
        <f t="shared" si="277"/>
        <v>-</v>
      </c>
    </row>
    <row r="292" spans="2:63" ht="13.5">
      <c r="B292" s="50"/>
      <c r="C292" s="29" t="s">
        <v>18</v>
      </c>
      <c r="D292" s="18">
        <f>IF(ISERROR(SUMIF(M293:X293,1,M295:X295)/D290),0,SUMIF(M293:X293,1,M295:X295)/D290)</f>
        <v>0</v>
      </c>
      <c r="E292" s="18">
        <f>IF(ISERROR(SUMIF(M293:X293,2,M295:X295)/E290),0,SUMIF(M293:X293,2,M295:X295)/E290)</f>
        <v>0</v>
      </c>
      <c r="F292" s="18">
        <f>IF(ISERROR(SUMIF(M293:X293,3,M295:X295)/F290),0,SUMIF(M293:X293,3,M295:X295)/F290)</f>
        <v>0</v>
      </c>
      <c r="G292" s="18">
        <f>IF(ISERROR(SUMIF(M293:X293,4,M295:X295)/G290),0,SUMIF(M293:X293,4,M295:X295)/G290)</f>
        <v>0</v>
      </c>
      <c r="H292" s="18">
        <f>IF(ISERROR(SUMIF(M293:X293,5,M295:X295)/H290),0,SUMIF(M293:X293,5,M295:X295)/H290)</f>
        <v>0</v>
      </c>
      <c r="I292" s="18">
        <f>IF(ISERROR(SUMIF(M293:X293,6,M295:X295)/I290),0,SUMIF(M293:X293,6,M295:X295)/I290)</f>
        <v>0</v>
      </c>
      <c r="J292" s="16">
        <f>IF(ISERROR(SUM(M295:X295)/J290),0,SUM(M295:X295)/J290)</f>
        <v>0</v>
      </c>
      <c r="K292" s="52"/>
      <c r="L292" s="20" t="s">
        <v>7</v>
      </c>
      <c r="M292" s="22"/>
      <c r="N292" s="23"/>
      <c r="O292" s="22"/>
      <c r="P292" s="23"/>
      <c r="Q292" s="22"/>
      <c r="R292" s="23"/>
      <c r="S292" s="22"/>
      <c r="T292" s="23"/>
      <c r="U292" s="22"/>
      <c r="V292" s="23"/>
      <c r="W292" s="22"/>
      <c r="X292" s="23"/>
      <c r="Y292" s="53"/>
      <c r="AG292" s="31">
        <f>COUNTIF(M292:X292,3)</f>
        <v>0</v>
      </c>
      <c r="AI292" t="s">
        <v>23</v>
      </c>
      <c r="AJ292">
        <f>SUMIF(M293:X293,3,M294:X294)</f>
        <v>0</v>
      </c>
      <c r="AK292">
        <f>SUMIF(M293:X293,3,M295:X295)</f>
        <v>0</v>
      </c>
      <c r="AL292" t="str">
        <f aca="true" t="shared" si="278" ref="AL292:AW292">IF(M293=3,M292,"-")</f>
        <v>-</v>
      </c>
      <c r="AM292" t="str">
        <f t="shared" si="278"/>
        <v>-</v>
      </c>
      <c r="AN292" t="str">
        <f t="shared" si="278"/>
        <v>-</v>
      </c>
      <c r="AO292" t="str">
        <f t="shared" si="278"/>
        <v>-</v>
      </c>
      <c r="AP292" t="str">
        <f t="shared" si="278"/>
        <v>-</v>
      </c>
      <c r="AQ292" t="str">
        <f t="shared" si="278"/>
        <v>-</v>
      </c>
      <c r="AR292" t="str">
        <f t="shared" si="278"/>
        <v>-</v>
      </c>
      <c r="AS292" t="str">
        <f t="shared" si="278"/>
        <v>-</v>
      </c>
      <c r="AT292" t="str">
        <f t="shared" si="278"/>
        <v>-</v>
      </c>
      <c r="AU292" t="str">
        <f t="shared" si="278"/>
        <v>-</v>
      </c>
      <c r="AV292" t="str">
        <f t="shared" si="278"/>
        <v>-</v>
      </c>
      <c r="AW292" t="str">
        <f t="shared" si="278"/>
        <v>-</v>
      </c>
      <c r="AY292" s="33" t="s">
        <v>30</v>
      </c>
      <c r="AZ292" t="str">
        <f aca="true" t="shared" si="279" ref="AZ292:BK292">IF(M291=3,M293,"-")</f>
        <v>-</v>
      </c>
      <c r="BA292" t="str">
        <f t="shared" si="279"/>
        <v>-</v>
      </c>
      <c r="BB292" t="str">
        <f t="shared" si="279"/>
        <v>-</v>
      </c>
      <c r="BC292" t="str">
        <f t="shared" si="279"/>
        <v>-</v>
      </c>
      <c r="BD292" t="str">
        <f t="shared" si="279"/>
        <v>-</v>
      </c>
      <c r="BE292" t="str">
        <f t="shared" si="279"/>
        <v>-</v>
      </c>
      <c r="BF292" t="str">
        <f t="shared" si="279"/>
        <v>-</v>
      </c>
      <c r="BG292" t="str">
        <f t="shared" si="279"/>
        <v>-</v>
      </c>
      <c r="BH292" t="str">
        <f t="shared" si="279"/>
        <v>-</v>
      </c>
      <c r="BI292" t="str">
        <f t="shared" si="279"/>
        <v>-</v>
      </c>
      <c r="BJ292" t="str">
        <f t="shared" si="279"/>
        <v>-</v>
      </c>
      <c r="BK292" t="str">
        <f t="shared" si="279"/>
        <v>-</v>
      </c>
    </row>
    <row r="293" spans="2:63" ht="13.5">
      <c r="B293" s="50"/>
      <c r="C293" s="29" t="s">
        <v>19</v>
      </c>
      <c r="D293" s="3">
        <f>COUNTIF(AL290:AW290,1)</f>
        <v>0</v>
      </c>
      <c r="E293" s="3">
        <f>COUNTIF(AL291:AW291,1)</f>
        <v>0</v>
      </c>
      <c r="F293" s="3">
        <f>COUNTIF(AL292:AW292,1)</f>
        <v>0</v>
      </c>
      <c r="G293" s="3">
        <f>COUNTIF(AL293:AW293,1)</f>
        <v>0</v>
      </c>
      <c r="H293" s="3">
        <f>COUNTIF(AL294:AW294,1)</f>
        <v>0</v>
      </c>
      <c r="I293" s="3">
        <f>COUNTIF(AL295:AW295,1)</f>
        <v>0</v>
      </c>
      <c r="J293" s="13">
        <f>COUNTIF(M292:X292,1)</f>
        <v>0</v>
      </c>
      <c r="K293" s="52"/>
      <c r="L293" s="20" t="s">
        <v>9</v>
      </c>
      <c r="M293" s="22"/>
      <c r="N293" s="23"/>
      <c r="O293" s="22"/>
      <c r="P293" s="23"/>
      <c r="Q293" s="22"/>
      <c r="R293" s="23"/>
      <c r="S293" s="22"/>
      <c r="T293" s="23"/>
      <c r="U293" s="22"/>
      <c r="V293" s="23"/>
      <c r="W293" s="22"/>
      <c r="X293" s="23"/>
      <c r="Y293" s="53"/>
      <c r="AG293" s="31">
        <f>COUNTIF(M292:X292,4)</f>
        <v>0</v>
      </c>
      <c r="AI293" t="s">
        <v>24</v>
      </c>
      <c r="AJ293">
        <f>SUMIF(M293:X293,4,M294:X294)</f>
        <v>0</v>
      </c>
      <c r="AK293">
        <f>SUMIF(M293:X293,4,M295:X295)</f>
        <v>0</v>
      </c>
      <c r="AL293" t="str">
        <f aca="true" t="shared" si="280" ref="AL293:AW293">IF(M293=4,M292,"-")</f>
        <v>-</v>
      </c>
      <c r="AM293" t="str">
        <f t="shared" si="280"/>
        <v>-</v>
      </c>
      <c r="AN293" t="str">
        <f t="shared" si="280"/>
        <v>-</v>
      </c>
      <c r="AO293" t="str">
        <f t="shared" si="280"/>
        <v>-</v>
      </c>
      <c r="AP293" t="str">
        <f t="shared" si="280"/>
        <v>-</v>
      </c>
      <c r="AQ293" t="str">
        <f t="shared" si="280"/>
        <v>-</v>
      </c>
      <c r="AR293" t="str">
        <f t="shared" si="280"/>
        <v>-</v>
      </c>
      <c r="AS293" t="str">
        <f t="shared" si="280"/>
        <v>-</v>
      </c>
      <c r="AT293" t="str">
        <f t="shared" si="280"/>
        <v>-</v>
      </c>
      <c r="AU293" t="str">
        <f t="shared" si="280"/>
        <v>-</v>
      </c>
      <c r="AV293" t="str">
        <f t="shared" si="280"/>
        <v>-</v>
      </c>
      <c r="AW293" t="str">
        <f t="shared" si="280"/>
        <v>-</v>
      </c>
      <c r="AY293" s="34" t="s">
        <v>31</v>
      </c>
      <c r="AZ293" t="str">
        <f aca="true" t="shared" si="281" ref="AZ293:BK293">IF(M291=4,M293,"-")</f>
        <v>-</v>
      </c>
      <c r="BA293" t="str">
        <f t="shared" si="281"/>
        <v>-</v>
      </c>
      <c r="BB293" t="str">
        <f t="shared" si="281"/>
        <v>-</v>
      </c>
      <c r="BC293" t="str">
        <f t="shared" si="281"/>
        <v>-</v>
      </c>
      <c r="BD293" t="str">
        <f t="shared" si="281"/>
        <v>-</v>
      </c>
      <c r="BE293" t="str">
        <f t="shared" si="281"/>
        <v>-</v>
      </c>
      <c r="BF293" t="str">
        <f t="shared" si="281"/>
        <v>-</v>
      </c>
      <c r="BG293" t="str">
        <f t="shared" si="281"/>
        <v>-</v>
      </c>
      <c r="BH293" t="str">
        <f t="shared" si="281"/>
        <v>-</v>
      </c>
      <c r="BI293" t="str">
        <f t="shared" si="281"/>
        <v>-</v>
      </c>
      <c r="BJ293" t="str">
        <f t="shared" si="281"/>
        <v>-</v>
      </c>
      <c r="BK293" t="str">
        <f t="shared" si="281"/>
        <v>-</v>
      </c>
    </row>
    <row r="294" spans="2:63" ht="13.5">
      <c r="B294" s="50"/>
      <c r="C294" s="29" t="s">
        <v>20</v>
      </c>
      <c r="D294" s="3">
        <f>COUNTIF(AL290:AW290,2)</f>
        <v>0</v>
      </c>
      <c r="E294" s="3">
        <f>COUNTIF(AL291:AW291,2)</f>
        <v>0</v>
      </c>
      <c r="F294" s="3">
        <f>COUNTIF(AL292:AW292,2)</f>
        <v>0</v>
      </c>
      <c r="G294" s="3">
        <f>COUNTIF(AL293:AW293,2)</f>
        <v>0</v>
      </c>
      <c r="H294" s="3">
        <f>COUNTIF(AL294:AW294,2)</f>
        <v>0</v>
      </c>
      <c r="I294" s="3">
        <f>COUNTIF(AL295:AW295,2)</f>
        <v>0</v>
      </c>
      <c r="J294" s="13">
        <f>COUNTIF(M292:X292,2)</f>
        <v>0</v>
      </c>
      <c r="K294" s="52"/>
      <c r="L294" s="20" t="s">
        <v>6</v>
      </c>
      <c r="M294" s="24"/>
      <c r="N294" s="25"/>
      <c r="O294" s="24"/>
      <c r="P294" s="25"/>
      <c r="Q294" s="24"/>
      <c r="R294" s="25"/>
      <c r="S294" s="24"/>
      <c r="T294" s="25"/>
      <c r="U294" s="24"/>
      <c r="V294" s="25"/>
      <c r="W294" s="24"/>
      <c r="X294" s="25"/>
      <c r="Y294" s="53"/>
      <c r="AG294" s="31">
        <f>COUNTIF(M292:X292,5)</f>
        <v>0</v>
      </c>
      <c r="AI294" t="s">
        <v>25</v>
      </c>
      <c r="AJ294">
        <f>SUMIF(M293:X293,5,M294:X294)</f>
        <v>0</v>
      </c>
      <c r="AK294">
        <f>SUMIF(M293:X293,5,M295:X295)</f>
        <v>0</v>
      </c>
      <c r="AL294" t="str">
        <f aca="true" t="shared" si="282" ref="AL294:AW294">IF(M293=5,M292,"-")</f>
        <v>-</v>
      </c>
      <c r="AM294" t="str">
        <f t="shared" si="282"/>
        <v>-</v>
      </c>
      <c r="AN294" t="str">
        <f t="shared" si="282"/>
        <v>-</v>
      </c>
      <c r="AO294" t="str">
        <f t="shared" si="282"/>
        <v>-</v>
      </c>
      <c r="AP294" t="str">
        <f t="shared" si="282"/>
        <v>-</v>
      </c>
      <c r="AQ294" t="str">
        <f t="shared" si="282"/>
        <v>-</v>
      </c>
      <c r="AR294" t="str">
        <f t="shared" si="282"/>
        <v>-</v>
      </c>
      <c r="AS294" t="str">
        <f t="shared" si="282"/>
        <v>-</v>
      </c>
      <c r="AT294" t="str">
        <f t="shared" si="282"/>
        <v>-</v>
      </c>
      <c r="AU294" t="str">
        <f t="shared" si="282"/>
        <v>-</v>
      </c>
      <c r="AV294" t="str">
        <f t="shared" si="282"/>
        <v>-</v>
      </c>
      <c r="AW294" t="str">
        <f t="shared" si="282"/>
        <v>-</v>
      </c>
      <c r="AY294" s="35" t="s">
        <v>32</v>
      </c>
      <c r="AZ294" t="str">
        <f aca="true" t="shared" si="283" ref="AZ294:BK294">IF(M291=5,M293,"-")</f>
        <v>-</v>
      </c>
      <c r="BA294" t="str">
        <f t="shared" si="283"/>
        <v>-</v>
      </c>
      <c r="BB294" t="str">
        <f t="shared" si="283"/>
        <v>-</v>
      </c>
      <c r="BC294" t="str">
        <f t="shared" si="283"/>
        <v>-</v>
      </c>
      <c r="BD294" t="str">
        <f t="shared" si="283"/>
        <v>-</v>
      </c>
      <c r="BE294" t="str">
        <f t="shared" si="283"/>
        <v>-</v>
      </c>
      <c r="BF294" t="str">
        <f t="shared" si="283"/>
        <v>-</v>
      </c>
      <c r="BG294" t="str">
        <f t="shared" si="283"/>
        <v>-</v>
      </c>
      <c r="BH294" t="str">
        <f t="shared" si="283"/>
        <v>-</v>
      </c>
      <c r="BI294" t="str">
        <f t="shared" si="283"/>
        <v>-</v>
      </c>
      <c r="BJ294" t="str">
        <f t="shared" si="283"/>
        <v>-</v>
      </c>
      <c r="BK294" t="str">
        <f t="shared" si="283"/>
        <v>-</v>
      </c>
    </row>
    <row r="295" spans="2:63" ht="14.25" thickBot="1">
      <c r="B295" s="50"/>
      <c r="C295" s="30" t="s">
        <v>27</v>
      </c>
      <c r="D295" s="15">
        <f aca="true" t="shared" si="284" ref="D295:J295">IF(ISERROR(SUM(D293:D294)/D290),0,SUM(D293:D294)/D290)*100</f>
        <v>0</v>
      </c>
      <c r="E295" s="15">
        <f t="shared" si="284"/>
        <v>0</v>
      </c>
      <c r="F295" s="15">
        <f t="shared" si="284"/>
        <v>0</v>
      </c>
      <c r="G295" s="15">
        <f t="shared" si="284"/>
        <v>0</v>
      </c>
      <c r="H295" s="15">
        <f t="shared" si="284"/>
        <v>0</v>
      </c>
      <c r="I295" s="15">
        <f t="shared" si="284"/>
        <v>0</v>
      </c>
      <c r="J295" s="17">
        <f t="shared" si="284"/>
        <v>0</v>
      </c>
      <c r="K295" s="52"/>
      <c r="L295" s="21" t="s">
        <v>8</v>
      </c>
      <c r="M295" s="26"/>
      <c r="N295" s="27"/>
      <c r="O295" s="26"/>
      <c r="P295" s="27"/>
      <c r="Q295" s="26"/>
      <c r="R295" s="27"/>
      <c r="S295" s="26"/>
      <c r="T295" s="27"/>
      <c r="U295" s="26"/>
      <c r="V295" s="27"/>
      <c r="W295" s="26"/>
      <c r="X295" s="27"/>
      <c r="Y295" s="53"/>
      <c r="AG295" s="31">
        <f>COUNTIF(M292:X292,6)</f>
        <v>0</v>
      </c>
      <c r="AI295" t="s">
        <v>26</v>
      </c>
      <c r="AJ295">
        <f>SUMIF(M293:X293,6,M294:X294)</f>
        <v>0</v>
      </c>
      <c r="AK295">
        <f>SUMIF(M293:X293,6,M295:X295)</f>
        <v>0</v>
      </c>
      <c r="AL295" t="str">
        <f aca="true" t="shared" si="285" ref="AL295:AW295">IF(M293=6,M292,"-")</f>
        <v>-</v>
      </c>
      <c r="AM295" t="str">
        <f t="shared" si="285"/>
        <v>-</v>
      </c>
      <c r="AN295" t="str">
        <f t="shared" si="285"/>
        <v>-</v>
      </c>
      <c r="AO295" t="str">
        <f t="shared" si="285"/>
        <v>-</v>
      </c>
      <c r="AP295" t="str">
        <f t="shared" si="285"/>
        <v>-</v>
      </c>
      <c r="AQ295" t="str">
        <f t="shared" si="285"/>
        <v>-</v>
      </c>
      <c r="AR295" t="str">
        <f t="shared" si="285"/>
        <v>-</v>
      </c>
      <c r="AS295" t="str">
        <f t="shared" si="285"/>
        <v>-</v>
      </c>
      <c r="AT295" t="str">
        <f t="shared" si="285"/>
        <v>-</v>
      </c>
      <c r="AU295" t="str">
        <f t="shared" si="285"/>
        <v>-</v>
      </c>
      <c r="AV295" t="str">
        <f t="shared" si="285"/>
        <v>-</v>
      </c>
      <c r="AW295" t="str">
        <f t="shared" si="285"/>
        <v>-</v>
      </c>
      <c r="AY295" s="36" t="s">
        <v>33</v>
      </c>
      <c r="AZ295" t="str">
        <f aca="true" t="shared" si="286" ref="AZ295:BK295">IF(M291=6,M293,"-")</f>
        <v>-</v>
      </c>
      <c r="BA295" t="str">
        <f t="shared" si="286"/>
        <v>-</v>
      </c>
      <c r="BB295" t="str">
        <f t="shared" si="286"/>
        <v>-</v>
      </c>
      <c r="BC295" t="str">
        <f t="shared" si="286"/>
        <v>-</v>
      </c>
      <c r="BD295" t="str">
        <f t="shared" si="286"/>
        <v>-</v>
      </c>
      <c r="BE295" t="str">
        <f t="shared" si="286"/>
        <v>-</v>
      </c>
      <c r="BF295" t="str">
        <f t="shared" si="286"/>
        <v>-</v>
      </c>
      <c r="BG295" t="str">
        <f t="shared" si="286"/>
        <v>-</v>
      </c>
      <c r="BH295" t="str">
        <f t="shared" si="286"/>
        <v>-</v>
      </c>
      <c r="BI295" t="str">
        <f t="shared" si="286"/>
        <v>-</v>
      </c>
      <c r="BJ295" t="str">
        <f t="shared" si="286"/>
        <v>-</v>
      </c>
      <c r="BK295" t="str">
        <f t="shared" si="286"/>
        <v>-</v>
      </c>
    </row>
    <row r="296" spans="2:25" ht="14.25" thickBot="1">
      <c r="B296" s="54"/>
      <c r="C296" s="55"/>
      <c r="D296" s="56"/>
      <c r="E296" s="56"/>
      <c r="F296" s="56"/>
      <c r="G296" s="56"/>
      <c r="H296" s="56"/>
      <c r="I296" s="56"/>
      <c r="J296" s="56"/>
      <c r="K296" s="56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7"/>
    </row>
    <row r="297" ht="14.25" thickBot="1"/>
    <row r="298" spans="2:25" ht="13.5">
      <c r="B298" s="46"/>
      <c r="C298" s="47"/>
      <c r="D298" s="48"/>
      <c r="E298" s="48"/>
      <c r="F298" s="48"/>
      <c r="G298" s="48"/>
      <c r="H298" s="48"/>
      <c r="I298" s="48"/>
      <c r="J298" s="48"/>
      <c r="K298" s="48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9"/>
    </row>
    <row r="299" spans="2:25" ht="14.25" thickBot="1">
      <c r="B299" s="50">
        <v>15</v>
      </c>
      <c r="C299" s="144" t="s">
        <v>60</v>
      </c>
      <c r="D299" s="144"/>
      <c r="E299" s="144"/>
      <c r="F299" s="145" t="s">
        <v>62</v>
      </c>
      <c r="G299" s="143"/>
      <c r="H299" s="143"/>
      <c r="I299" s="143"/>
      <c r="J299" s="52"/>
      <c r="K299" s="5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53"/>
    </row>
    <row r="300" spans="2:25" ht="14.25" thickBot="1">
      <c r="B300" s="50"/>
      <c r="C300" s="142" t="s">
        <v>61</v>
      </c>
      <c r="D300" s="142"/>
      <c r="E300" s="142"/>
      <c r="F300" s="143"/>
      <c r="G300" s="143"/>
      <c r="H300" s="143"/>
      <c r="I300" s="143"/>
      <c r="J300" s="52"/>
      <c r="K300" s="52"/>
      <c r="L300" s="4"/>
      <c r="M300" s="5" t="s">
        <v>34</v>
      </c>
      <c r="N300" s="5" t="s">
        <v>35</v>
      </c>
      <c r="O300" s="5" t="s">
        <v>36</v>
      </c>
      <c r="P300" s="5" t="s">
        <v>37</v>
      </c>
      <c r="Q300" s="5" t="s">
        <v>38</v>
      </c>
      <c r="R300" s="11" t="s">
        <v>39</v>
      </c>
      <c r="S300" s="1"/>
      <c r="T300" s="1"/>
      <c r="U300" s="1"/>
      <c r="V300" s="1"/>
      <c r="W300" s="1"/>
      <c r="X300" s="1"/>
      <c r="Y300" s="53"/>
    </row>
    <row r="301" spans="2:25" ht="13.5">
      <c r="B301" s="50"/>
      <c r="C301" s="1"/>
      <c r="D301" s="52"/>
      <c r="E301" s="52"/>
      <c r="F301" s="52"/>
      <c r="G301" s="52"/>
      <c r="H301" s="52"/>
      <c r="I301" s="52"/>
      <c r="J301" s="52"/>
      <c r="K301" s="52"/>
      <c r="L301" s="12" t="s">
        <v>28</v>
      </c>
      <c r="M301" s="37">
        <f aca="true" t="shared" si="287" ref="M301:M306">COUNTIF(AZ309:BK309,1)</f>
        <v>0</v>
      </c>
      <c r="N301" s="37">
        <f aca="true" t="shared" si="288" ref="N301:N306">COUNTIF(AZ309:BK309,2)</f>
        <v>0</v>
      </c>
      <c r="O301" s="37">
        <f aca="true" t="shared" si="289" ref="O301:O306">COUNTIF(AZ309:BK309,3)</f>
        <v>0</v>
      </c>
      <c r="P301" s="37">
        <f aca="true" t="shared" si="290" ref="P301:P306">COUNTIF(AZ309:BK309,4)</f>
        <v>0</v>
      </c>
      <c r="Q301" s="37">
        <f aca="true" t="shared" si="291" ref="Q301:Q306">COUNTIF(AZ309:BK309,5)</f>
        <v>0</v>
      </c>
      <c r="R301" s="38">
        <f aca="true" t="shared" si="292" ref="R301:R306">COUNTIF(AZ309:BK309,6)</f>
        <v>0</v>
      </c>
      <c r="S301" s="1"/>
      <c r="T301" s="117" t="s">
        <v>43</v>
      </c>
      <c r="U301" s="118"/>
      <c r="V301" s="119" t="s">
        <v>48</v>
      </c>
      <c r="W301" s="120"/>
      <c r="X301" s="1"/>
      <c r="Y301" s="53"/>
    </row>
    <row r="302" spans="2:25" ht="14.25" thickBot="1">
      <c r="B302" s="50"/>
      <c r="C302" s="1"/>
      <c r="D302" s="52"/>
      <c r="E302" s="52"/>
      <c r="F302" s="52"/>
      <c r="G302" s="52"/>
      <c r="H302" s="52"/>
      <c r="I302" s="52"/>
      <c r="J302" s="52"/>
      <c r="K302" s="52"/>
      <c r="L302" s="39" t="s">
        <v>29</v>
      </c>
      <c r="M302" s="37">
        <f t="shared" si="287"/>
        <v>0</v>
      </c>
      <c r="N302" s="37">
        <f t="shared" si="288"/>
        <v>0</v>
      </c>
      <c r="O302" s="37">
        <f t="shared" si="289"/>
        <v>0</v>
      </c>
      <c r="P302" s="37">
        <f t="shared" si="290"/>
        <v>0</v>
      </c>
      <c r="Q302" s="37">
        <f t="shared" si="291"/>
        <v>0</v>
      </c>
      <c r="R302" s="38">
        <f t="shared" si="292"/>
        <v>0</v>
      </c>
      <c r="S302" s="1"/>
      <c r="T302" s="121" t="s">
        <v>44</v>
      </c>
      <c r="U302" s="122"/>
      <c r="V302" s="111" t="s">
        <v>46</v>
      </c>
      <c r="W302" s="112"/>
      <c r="X302" s="1"/>
      <c r="Y302" s="53"/>
    </row>
    <row r="303" spans="2:25" ht="14.25" customHeight="1" thickBot="1">
      <c r="B303" s="50"/>
      <c r="C303" s="113" t="s">
        <v>40</v>
      </c>
      <c r="D303" s="123"/>
      <c r="E303" s="138">
        <f>(COUNTIF(M311:X311,1)*10)+(COUNTIF(M311:X311,2)*8)+(COUNTIF(M311:X311,3)*6)+(COUNTIF(M311:X311,4)*4)+(COUNTIF(M311:X311,5)*2)+(COUNTIF(M311:X311,6)*1)+(W304*J309)</f>
        <v>0</v>
      </c>
      <c r="F303" s="139"/>
      <c r="G303" s="52"/>
      <c r="H303" s="52"/>
      <c r="I303" s="52"/>
      <c r="J303" s="52"/>
      <c r="K303" s="52"/>
      <c r="L303" s="40" t="s">
        <v>30</v>
      </c>
      <c r="M303" s="37">
        <f t="shared" si="287"/>
        <v>0</v>
      </c>
      <c r="N303" s="37">
        <f t="shared" si="288"/>
        <v>0</v>
      </c>
      <c r="O303" s="37">
        <f t="shared" si="289"/>
        <v>0</v>
      </c>
      <c r="P303" s="37">
        <f t="shared" si="290"/>
        <v>0</v>
      </c>
      <c r="Q303" s="37">
        <f t="shared" si="291"/>
        <v>0</v>
      </c>
      <c r="R303" s="38">
        <f t="shared" si="292"/>
        <v>0</v>
      </c>
      <c r="S303" s="1"/>
      <c r="T303" s="126" t="s">
        <v>45</v>
      </c>
      <c r="U303" s="127"/>
      <c r="V303" s="128" t="s">
        <v>47</v>
      </c>
      <c r="W303" s="129"/>
      <c r="X303" s="1"/>
      <c r="Y303" s="53"/>
    </row>
    <row r="304" spans="2:25" ht="14.25" customHeight="1" thickBot="1">
      <c r="B304" s="50"/>
      <c r="C304" s="124"/>
      <c r="D304" s="125"/>
      <c r="E304" s="140"/>
      <c r="F304" s="141"/>
      <c r="G304" s="52"/>
      <c r="H304" s="52"/>
      <c r="I304" s="52"/>
      <c r="J304" s="52"/>
      <c r="K304" s="52"/>
      <c r="L304" s="41" t="s">
        <v>31</v>
      </c>
      <c r="M304" s="37">
        <f t="shared" si="287"/>
        <v>0</v>
      </c>
      <c r="N304" s="37">
        <f t="shared" si="288"/>
        <v>0</v>
      </c>
      <c r="O304" s="37">
        <f t="shared" si="289"/>
        <v>0</v>
      </c>
      <c r="P304" s="37">
        <f t="shared" si="290"/>
        <v>0</v>
      </c>
      <c r="Q304" s="37">
        <f t="shared" si="291"/>
        <v>0</v>
      </c>
      <c r="R304" s="38">
        <f t="shared" si="292"/>
        <v>0</v>
      </c>
      <c r="S304" s="1"/>
      <c r="T304" s="130" t="s">
        <v>49</v>
      </c>
      <c r="U304" s="131"/>
      <c r="V304" s="132"/>
      <c r="W304" s="136">
        <v>0</v>
      </c>
      <c r="X304" s="1"/>
      <c r="Y304" s="53"/>
    </row>
    <row r="305" spans="2:25" ht="14.25" customHeight="1" thickBot="1">
      <c r="B305" s="50"/>
      <c r="C305" s="113" t="s">
        <v>41</v>
      </c>
      <c r="D305" s="123"/>
      <c r="E305" s="138">
        <f>IF(ISERROR(E303/J309),0,E303/J309)</f>
        <v>0</v>
      </c>
      <c r="F305" s="139"/>
      <c r="G305" s="52"/>
      <c r="H305" s="52"/>
      <c r="I305" s="52"/>
      <c r="J305" s="52"/>
      <c r="K305" s="52"/>
      <c r="L305" s="42" t="s">
        <v>32</v>
      </c>
      <c r="M305" s="37">
        <f t="shared" si="287"/>
        <v>0</v>
      </c>
      <c r="N305" s="37">
        <f t="shared" si="288"/>
        <v>0</v>
      </c>
      <c r="O305" s="37">
        <f t="shared" si="289"/>
        <v>0</v>
      </c>
      <c r="P305" s="37">
        <f t="shared" si="290"/>
        <v>0</v>
      </c>
      <c r="Q305" s="37">
        <f t="shared" si="291"/>
        <v>0</v>
      </c>
      <c r="R305" s="38">
        <f t="shared" si="292"/>
        <v>0</v>
      </c>
      <c r="S305" s="1"/>
      <c r="T305" s="133"/>
      <c r="U305" s="134"/>
      <c r="V305" s="135"/>
      <c r="W305" s="137"/>
      <c r="X305" s="1"/>
      <c r="Y305" s="53"/>
    </row>
    <row r="306" spans="2:25" ht="14.25" customHeight="1" thickBot="1">
      <c r="B306" s="50"/>
      <c r="C306" s="124"/>
      <c r="D306" s="125"/>
      <c r="E306" s="140"/>
      <c r="F306" s="141"/>
      <c r="G306" s="52"/>
      <c r="H306" s="52"/>
      <c r="I306" s="52"/>
      <c r="J306" s="52"/>
      <c r="K306" s="52"/>
      <c r="L306" s="43" t="s">
        <v>33</v>
      </c>
      <c r="M306" s="44">
        <f t="shared" si="287"/>
        <v>0</v>
      </c>
      <c r="N306" s="44">
        <f t="shared" si="288"/>
        <v>0</v>
      </c>
      <c r="O306" s="44">
        <f t="shared" si="289"/>
        <v>0</v>
      </c>
      <c r="P306" s="44">
        <f t="shared" si="290"/>
        <v>0</v>
      </c>
      <c r="Q306" s="44">
        <f t="shared" si="291"/>
        <v>0</v>
      </c>
      <c r="R306" s="45">
        <f t="shared" si="292"/>
        <v>0</v>
      </c>
      <c r="S306" s="1"/>
      <c r="T306" s="1"/>
      <c r="U306" s="1"/>
      <c r="V306" s="1"/>
      <c r="W306" s="1"/>
      <c r="X306" s="1"/>
      <c r="Y306" s="53"/>
    </row>
    <row r="307" spans="2:25" ht="14.25" thickBot="1">
      <c r="B307" s="50"/>
      <c r="C307" s="1"/>
      <c r="D307" s="52"/>
      <c r="E307" s="52"/>
      <c r="F307" s="52"/>
      <c r="G307" s="52"/>
      <c r="H307" s="52"/>
      <c r="I307" s="52"/>
      <c r="J307" s="52"/>
      <c r="K307" s="5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53"/>
    </row>
    <row r="308" spans="2:49" ht="14.25" thickBot="1">
      <c r="B308" s="50"/>
      <c r="C308" s="28"/>
      <c r="D308" s="5" t="s">
        <v>16</v>
      </c>
      <c r="E308" s="6" t="s">
        <v>0</v>
      </c>
      <c r="F308" s="7" t="s">
        <v>1</v>
      </c>
      <c r="G308" s="8" t="s">
        <v>2</v>
      </c>
      <c r="H308" s="9" t="s">
        <v>3</v>
      </c>
      <c r="I308" s="10" t="s">
        <v>4</v>
      </c>
      <c r="J308" s="11"/>
      <c r="K308" s="52"/>
      <c r="L308" s="19"/>
      <c r="M308" s="115" t="s">
        <v>10</v>
      </c>
      <c r="N308" s="116"/>
      <c r="O308" s="115" t="s">
        <v>11</v>
      </c>
      <c r="P308" s="116"/>
      <c r="Q308" s="115" t="s">
        <v>12</v>
      </c>
      <c r="R308" s="116"/>
      <c r="S308" s="115" t="s">
        <v>13</v>
      </c>
      <c r="T308" s="116"/>
      <c r="U308" s="115" t="s">
        <v>14</v>
      </c>
      <c r="V308" s="116"/>
      <c r="W308" s="115" t="s">
        <v>15</v>
      </c>
      <c r="X308" s="116"/>
      <c r="Y308" s="53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2:63" ht="13.5">
      <c r="B309" s="50"/>
      <c r="C309" s="29" t="s">
        <v>17</v>
      </c>
      <c r="D309" s="3">
        <f>COUNTIF(M312:X312,1)</f>
        <v>0</v>
      </c>
      <c r="E309" s="3">
        <f>COUNTIF(M312:X312,2)</f>
        <v>0</v>
      </c>
      <c r="F309" s="3">
        <f>COUNTIF(M312:X312,3)</f>
        <v>0</v>
      </c>
      <c r="G309" s="3">
        <f>COUNTIF(M312:X312,4)</f>
        <v>0</v>
      </c>
      <c r="H309" s="3">
        <f>COUNTIF(M312:X312,5)</f>
        <v>0</v>
      </c>
      <c r="I309" s="3">
        <f>COUNTIF(M312:X312,6)</f>
        <v>0</v>
      </c>
      <c r="J309" s="13">
        <f>SUM(D309:I309)</f>
        <v>0</v>
      </c>
      <c r="K309" s="52"/>
      <c r="L309" s="20"/>
      <c r="M309" s="61"/>
      <c r="N309" s="62"/>
      <c r="O309" s="61"/>
      <c r="P309" s="62"/>
      <c r="Q309" s="61"/>
      <c r="R309" s="62"/>
      <c r="S309" s="61"/>
      <c r="T309" s="62"/>
      <c r="U309" s="61"/>
      <c r="V309" s="62"/>
      <c r="W309" s="61"/>
      <c r="X309" s="62"/>
      <c r="Y309" s="53"/>
      <c r="AG309" s="31">
        <f>COUNTIF(M311:X311,1)</f>
        <v>0</v>
      </c>
      <c r="AI309" t="s">
        <v>21</v>
      </c>
      <c r="AJ309">
        <f>SUMIF(M312:X312,1,M313:X313)</f>
        <v>0</v>
      </c>
      <c r="AK309">
        <f>SUMIF(M312:X312,1,M314:X314)</f>
        <v>0</v>
      </c>
      <c r="AL309" t="str">
        <f aca="true" t="shared" si="293" ref="AL309:AW309">IF(M312=1,M311,"-")</f>
        <v>-</v>
      </c>
      <c r="AM309" t="str">
        <f t="shared" si="293"/>
        <v>-</v>
      </c>
      <c r="AN309" t="str">
        <f t="shared" si="293"/>
        <v>-</v>
      </c>
      <c r="AO309" t="str">
        <f t="shared" si="293"/>
        <v>-</v>
      </c>
      <c r="AP309" t="str">
        <f t="shared" si="293"/>
        <v>-</v>
      </c>
      <c r="AQ309" t="str">
        <f t="shared" si="293"/>
        <v>-</v>
      </c>
      <c r="AR309" t="str">
        <f t="shared" si="293"/>
        <v>-</v>
      </c>
      <c r="AS309" t="str">
        <f t="shared" si="293"/>
        <v>-</v>
      </c>
      <c r="AT309" t="str">
        <f t="shared" si="293"/>
        <v>-</v>
      </c>
      <c r="AU309" t="str">
        <f t="shared" si="293"/>
        <v>-</v>
      </c>
      <c r="AV309" t="str">
        <f t="shared" si="293"/>
        <v>-</v>
      </c>
      <c r="AW309" t="str">
        <f t="shared" si="293"/>
        <v>-</v>
      </c>
      <c r="AY309" t="s">
        <v>28</v>
      </c>
      <c r="AZ309" t="str">
        <f aca="true" t="shared" si="294" ref="AZ309:BK309">IF(M310=1,M312,"-")</f>
        <v>-</v>
      </c>
      <c r="BA309" t="str">
        <f t="shared" si="294"/>
        <v>-</v>
      </c>
      <c r="BB309" t="str">
        <f t="shared" si="294"/>
        <v>-</v>
      </c>
      <c r="BC309" t="str">
        <f t="shared" si="294"/>
        <v>-</v>
      </c>
      <c r="BD309" t="str">
        <f t="shared" si="294"/>
        <v>-</v>
      </c>
      <c r="BE309" t="str">
        <f t="shared" si="294"/>
        <v>-</v>
      </c>
      <c r="BF309" t="str">
        <f t="shared" si="294"/>
        <v>-</v>
      </c>
      <c r="BG309" t="str">
        <f t="shared" si="294"/>
        <v>-</v>
      </c>
      <c r="BH309" t="str">
        <f t="shared" si="294"/>
        <v>-</v>
      </c>
      <c r="BI309" t="str">
        <f t="shared" si="294"/>
        <v>-</v>
      </c>
      <c r="BJ309" t="str">
        <f t="shared" si="294"/>
        <v>-</v>
      </c>
      <c r="BK309" t="str">
        <f t="shared" si="294"/>
        <v>-</v>
      </c>
    </row>
    <row r="310" spans="2:63" ht="13.5">
      <c r="B310" s="50"/>
      <c r="C310" s="29" t="s">
        <v>6</v>
      </c>
      <c r="D310" s="18">
        <f>IF(ISERROR(SUMIF(M312:X312,1,M313:X313)/D309),0,SUMIF(M312:X312,1,M313:X313)/D309)</f>
        <v>0</v>
      </c>
      <c r="E310" s="18">
        <f>IF(ISERROR(SUMIF(M312:X312,2,M313:X313)/E309),0,SUMIF(M312:X312,2,M313:X313)/E309)</f>
        <v>0</v>
      </c>
      <c r="F310" s="18">
        <f>IF(ISERROR(SUMIF(M312:X312,3,M313:X313)/F309),0,SUMIF(M312:X312,3,M313:X313)/F309)</f>
        <v>0</v>
      </c>
      <c r="G310" s="18">
        <f>IF(ISERROR(SUMIF(M312:X312,4,M313:X313)/G309),0,SUMIF(M312:X312,4,M313:X313)/G309)</f>
        <v>0</v>
      </c>
      <c r="H310" s="18">
        <f>IF(ISERROR(SUMIF(M312:X312,5,M313:X313)/H309),0,SUMIF(M312:X312,5,M313:X313)/H309)</f>
        <v>0</v>
      </c>
      <c r="I310" s="18">
        <f>IF(ISERROR(SUMIF(M312:X312,6,M313:X313)/I309),0,SUMIF(M312:X312,6,M313:X313)/I309)</f>
        <v>0</v>
      </c>
      <c r="J310" s="16">
        <f>IF(ISERROR(SUM(M313:X313)/J309),0,SUM(M313:X313)/J309)</f>
        <v>0</v>
      </c>
      <c r="K310" s="52"/>
      <c r="L310" s="20" t="s">
        <v>5</v>
      </c>
      <c r="M310" s="22"/>
      <c r="N310" s="23"/>
      <c r="O310" s="22"/>
      <c r="P310" s="23"/>
      <c r="Q310" s="22"/>
      <c r="R310" s="23"/>
      <c r="S310" s="22"/>
      <c r="T310" s="23"/>
      <c r="U310" s="22"/>
      <c r="V310" s="23"/>
      <c r="W310" s="22"/>
      <c r="X310" s="23"/>
      <c r="Y310" s="53"/>
      <c r="AG310" s="31">
        <f>COUNTIF(M311:X311,2)</f>
        <v>0</v>
      </c>
      <c r="AI310" t="s">
        <v>22</v>
      </c>
      <c r="AJ310">
        <f>SUMIF(M312:X312,2,M313:X313)</f>
        <v>0</v>
      </c>
      <c r="AK310">
        <f>SUMIF(M312:X312,2,M314:X314)</f>
        <v>0</v>
      </c>
      <c r="AL310" t="str">
        <f aca="true" t="shared" si="295" ref="AL310:AW310">IF(M312=2,M311,"-")</f>
        <v>-</v>
      </c>
      <c r="AM310" t="str">
        <f t="shared" si="295"/>
        <v>-</v>
      </c>
      <c r="AN310" t="str">
        <f t="shared" si="295"/>
        <v>-</v>
      </c>
      <c r="AO310" t="str">
        <f t="shared" si="295"/>
        <v>-</v>
      </c>
      <c r="AP310" t="str">
        <f t="shared" si="295"/>
        <v>-</v>
      </c>
      <c r="AQ310" t="str">
        <f t="shared" si="295"/>
        <v>-</v>
      </c>
      <c r="AR310" t="str">
        <f t="shared" si="295"/>
        <v>-</v>
      </c>
      <c r="AS310" t="str">
        <f t="shared" si="295"/>
        <v>-</v>
      </c>
      <c r="AT310" t="str">
        <f t="shared" si="295"/>
        <v>-</v>
      </c>
      <c r="AU310" t="str">
        <f t="shared" si="295"/>
        <v>-</v>
      </c>
      <c r="AV310" t="str">
        <f t="shared" si="295"/>
        <v>-</v>
      </c>
      <c r="AW310" t="str">
        <f t="shared" si="295"/>
        <v>-</v>
      </c>
      <c r="AY310" s="32" t="s">
        <v>29</v>
      </c>
      <c r="AZ310" t="str">
        <f aca="true" t="shared" si="296" ref="AZ310:BK310">IF(M310=2,M312,"-")</f>
        <v>-</v>
      </c>
      <c r="BA310" t="str">
        <f t="shared" si="296"/>
        <v>-</v>
      </c>
      <c r="BB310" t="str">
        <f t="shared" si="296"/>
        <v>-</v>
      </c>
      <c r="BC310" t="str">
        <f t="shared" si="296"/>
        <v>-</v>
      </c>
      <c r="BD310" t="str">
        <f t="shared" si="296"/>
        <v>-</v>
      </c>
      <c r="BE310" t="str">
        <f t="shared" si="296"/>
        <v>-</v>
      </c>
      <c r="BF310" t="str">
        <f t="shared" si="296"/>
        <v>-</v>
      </c>
      <c r="BG310" t="str">
        <f t="shared" si="296"/>
        <v>-</v>
      </c>
      <c r="BH310" t="str">
        <f t="shared" si="296"/>
        <v>-</v>
      </c>
      <c r="BI310" t="str">
        <f t="shared" si="296"/>
        <v>-</v>
      </c>
      <c r="BJ310" t="str">
        <f t="shared" si="296"/>
        <v>-</v>
      </c>
      <c r="BK310" t="str">
        <f t="shared" si="296"/>
        <v>-</v>
      </c>
    </row>
    <row r="311" spans="2:63" ht="13.5">
      <c r="B311" s="50"/>
      <c r="C311" s="29" t="s">
        <v>18</v>
      </c>
      <c r="D311" s="18">
        <f>IF(ISERROR(SUMIF(M312:X312,1,M314:X314)/D309),0,SUMIF(M312:X312,1,M314:X314)/D309)</f>
        <v>0</v>
      </c>
      <c r="E311" s="18">
        <f>IF(ISERROR(SUMIF(M312:X312,2,M314:X314)/E309),0,SUMIF(M312:X312,2,M314:X314)/E309)</f>
        <v>0</v>
      </c>
      <c r="F311" s="18">
        <f>IF(ISERROR(SUMIF(M312:X312,3,M314:X314)/F309),0,SUMIF(M312:X312,3,M314:X314)/F309)</f>
        <v>0</v>
      </c>
      <c r="G311" s="18">
        <f>IF(ISERROR(SUMIF(M312:X312,4,M314:X314)/G309),0,SUMIF(M312:X312,4,M314:X314)/G309)</f>
        <v>0</v>
      </c>
      <c r="H311" s="18">
        <f>IF(ISERROR(SUMIF(M312:X312,5,M314:X314)/H309),0,SUMIF(M312:X312,5,M314:X314)/H309)</f>
        <v>0</v>
      </c>
      <c r="I311" s="18">
        <f>IF(ISERROR(SUMIF(M312:X312,6,M314:X314)/I309),0,SUMIF(M312:X312,6,M314:X314)/I309)</f>
        <v>0</v>
      </c>
      <c r="J311" s="16">
        <f>IF(ISERROR(SUM(M314:X314)/J309),0,SUM(M314:X314)/J309)</f>
        <v>0</v>
      </c>
      <c r="K311" s="52"/>
      <c r="L311" s="20" t="s">
        <v>7</v>
      </c>
      <c r="M311" s="22"/>
      <c r="N311" s="23"/>
      <c r="O311" s="22"/>
      <c r="P311" s="23"/>
      <c r="Q311" s="22"/>
      <c r="R311" s="23"/>
      <c r="S311" s="22"/>
      <c r="T311" s="23"/>
      <c r="U311" s="22"/>
      <c r="V311" s="23"/>
      <c r="W311" s="22"/>
      <c r="X311" s="23"/>
      <c r="Y311" s="53"/>
      <c r="AG311" s="31">
        <f>COUNTIF(M311:X311,3)</f>
        <v>0</v>
      </c>
      <c r="AI311" t="s">
        <v>23</v>
      </c>
      <c r="AJ311">
        <f>SUMIF(M312:X312,3,M313:X313)</f>
        <v>0</v>
      </c>
      <c r="AK311">
        <f>SUMIF(M312:X312,3,M314:X314)</f>
        <v>0</v>
      </c>
      <c r="AL311" t="str">
        <f aca="true" t="shared" si="297" ref="AL311:AW311">IF(M312=3,M311,"-")</f>
        <v>-</v>
      </c>
      <c r="AM311" t="str">
        <f t="shared" si="297"/>
        <v>-</v>
      </c>
      <c r="AN311" t="str">
        <f t="shared" si="297"/>
        <v>-</v>
      </c>
      <c r="AO311" t="str">
        <f t="shared" si="297"/>
        <v>-</v>
      </c>
      <c r="AP311" t="str">
        <f t="shared" si="297"/>
        <v>-</v>
      </c>
      <c r="AQ311" t="str">
        <f t="shared" si="297"/>
        <v>-</v>
      </c>
      <c r="AR311" t="str">
        <f t="shared" si="297"/>
        <v>-</v>
      </c>
      <c r="AS311" t="str">
        <f t="shared" si="297"/>
        <v>-</v>
      </c>
      <c r="AT311" t="str">
        <f t="shared" si="297"/>
        <v>-</v>
      </c>
      <c r="AU311" t="str">
        <f t="shared" si="297"/>
        <v>-</v>
      </c>
      <c r="AV311" t="str">
        <f t="shared" si="297"/>
        <v>-</v>
      </c>
      <c r="AW311" t="str">
        <f t="shared" si="297"/>
        <v>-</v>
      </c>
      <c r="AY311" s="33" t="s">
        <v>30</v>
      </c>
      <c r="AZ311" t="str">
        <f aca="true" t="shared" si="298" ref="AZ311:BK311">IF(M310=3,M312,"-")</f>
        <v>-</v>
      </c>
      <c r="BA311" t="str">
        <f t="shared" si="298"/>
        <v>-</v>
      </c>
      <c r="BB311" t="str">
        <f t="shared" si="298"/>
        <v>-</v>
      </c>
      <c r="BC311" t="str">
        <f t="shared" si="298"/>
        <v>-</v>
      </c>
      <c r="BD311" t="str">
        <f t="shared" si="298"/>
        <v>-</v>
      </c>
      <c r="BE311" t="str">
        <f t="shared" si="298"/>
        <v>-</v>
      </c>
      <c r="BF311" t="str">
        <f t="shared" si="298"/>
        <v>-</v>
      </c>
      <c r="BG311" t="str">
        <f t="shared" si="298"/>
        <v>-</v>
      </c>
      <c r="BH311" t="str">
        <f t="shared" si="298"/>
        <v>-</v>
      </c>
      <c r="BI311" t="str">
        <f t="shared" si="298"/>
        <v>-</v>
      </c>
      <c r="BJ311" t="str">
        <f t="shared" si="298"/>
        <v>-</v>
      </c>
      <c r="BK311" t="str">
        <f t="shared" si="298"/>
        <v>-</v>
      </c>
    </row>
    <row r="312" spans="2:63" ht="13.5">
      <c r="B312" s="50"/>
      <c r="C312" s="29" t="s">
        <v>19</v>
      </c>
      <c r="D312" s="3">
        <f>COUNTIF(AL309:AW309,1)</f>
        <v>0</v>
      </c>
      <c r="E312" s="3">
        <f>COUNTIF(AL310:AW310,1)</f>
        <v>0</v>
      </c>
      <c r="F312" s="3">
        <f>COUNTIF(AL311:AW311,1)</f>
        <v>0</v>
      </c>
      <c r="G312" s="3">
        <f>COUNTIF(AL312:AW312,1)</f>
        <v>0</v>
      </c>
      <c r="H312" s="3">
        <f>COUNTIF(AL313:AW313,1)</f>
        <v>0</v>
      </c>
      <c r="I312" s="3">
        <f>COUNTIF(AL314:AW314,1)</f>
        <v>0</v>
      </c>
      <c r="J312" s="13">
        <f>COUNTIF(M311:X311,1)</f>
        <v>0</v>
      </c>
      <c r="K312" s="52"/>
      <c r="L312" s="20" t="s">
        <v>9</v>
      </c>
      <c r="M312" s="22"/>
      <c r="N312" s="23"/>
      <c r="O312" s="22"/>
      <c r="P312" s="23"/>
      <c r="Q312" s="22"/>
      <c r="R312" s="23"/>
      <c r="S312" s="22"/>
      <c r="T312" s="23"/>
      <c r="U312" s="22"/>
      <c r="V312" s="23"/>
      <c r="W312" s="22"/>
      <c r="X312" s="23"/>
      <c r="Y312" s="53"/>
      <c r="AG312" s="31">
        <f>COUNTIF(M311:X311,4)</f>
        <v>0</v>
      </c>
      <c r="AI312" t="s">
        <v>24</v>
      </c>
      <c r="AJ312">
        <f>SUMIF(M312:X312,4,M313:X313)</f>
        <v>0</v>
      </c>
      <c r="AK312">
        <f>SUMIF(M312:X312,4,M314:X314)</f>
        <v>0</v>
      </c>
      <c r="AL312" t="str">
        <f aca="true" t="shared" si="299" ref="AL312:AW312">IF(M312=4,M311,"-")</f>
        <v>-</v>
      </c>
      <c r="AM312" t="str">
        <f t="shared" si="299"/>
        <v>-</v>
      </c>
      <c r="AN312" t="str">
        <f t="shared" si="299"/>
        <v>-</v>
      </c>
      <c r="AO312" t="str">
        <f t="shared" si="299"/>
        <v>-</v>
      </c>
      <c r="AP312" t="str">
        <f t="shared" si="299"/>
        <v>-</v>
      </c>
      <c r="AQ312" t="str">
        <f t="shared" si="299"/>
        <v>-</v>
      </c>
      <c r="AR312" t="str">
        <f t="shared" si="299"/>
        <v>-</v>
      </c>
      <c r="AS312" t="str">
        <f t="shared" si="299"/>
        <v>-</v>
      </c>
      <c r="AT312" t="str">
        <f t="shared" si="299"/>
        <v>-</v>
      </c>
      <c r="AU312" t="str">
        <f t="shared" si="299"/>
        <v>-</v>
      </c>
      <c r="AV312" t="str">
        <f t="shared" si="299"/>
        <v>-</v>
      </c>
      <c r="AW312" t="str">
        <f t="shared" si="299"/>
        <v>-</v>
      </c>
      <c r="AY312" s="34" t="s">
        <v>31</v>
      </c>
      <c r="AZ312" t="str">
        <f aca="true" t="shared" si="300" ref="AZ312:BK312">IF(M310=4,M312,"-")</f>
        <v>-</v>
      </c>
      <c r="BA312" t="str">
        <f t="shared" si="300"/>
        <v>-</v>
      </c>
      <c r="BB312" t="str">
        <f t="shared" si="300"/>
        <v>-</v>
      </c>
      <c r="BC312" t="str">
        <f t="shared" si="300"/>
        <v>-</v>
      </c>
      <c r="BD312" t="str">
        <f t="shared" si="300"/>
        <v>-</v>
      </c>
      <c r="BE312" t="str">
        <f t="shared" si="300"/>
        <v>-</v>
      </c>
      <c r="BF312" t="str">
        <f t="shared" si="300"/>
        <v>-</v>
      </c>
      <c r="BG312" t="str">
        <f t="shared" si="300"/>
        <v>-</v>
      </c>
      <c r="BH312" t="str">
        <f t="shared" si="300"/>
        <v>-</v>
      </c>
      <c r="BI312" t="str">
        <f t="shared" si="300"/>
        <v>-</v>
      </c>
      <c r="BJ312" t="str">
        <f t="shared" si="300"/>
        <v>-</v>
      </c>
      <c r="BK312" t="str">
        <f t="shared" si="300"/>
        <v>-</v>
      </c>
    </row>
    <row r="313" spans="2:63" ht="13.5">
      <c r="B313" s="50"/>
      <c r="C313" s="29" t="s">
        <v>20</v>
      </c>
      <c r="D313" s="3">
        <f>COUNTIF(AL309:AW309,2)</f>
        <v>0</v>
      </c>
      <c r="E313" s="3">
        <f>COUNTIF(AL310:AW310,2)</f>
        <v>0</v>
      </c>
      <c r="F313" s="3">
        <f>COUNTIF(AL311:AW311,2)</f>
        <v>0</v>
      </c>
      <c r="G313" s="3">
        <f>COUNTIF(AL312:AW312,2)</f>
        <v>0</v>
      </c>
      <c r="H313" s="3">
        <f>COUNTIF(AL313:AW313,2)</f>
        <v>0</v>
      </c>
      <c r="I313" s="3">
        <f>COUNTIF(AL314:AW314,2)</f>
        <v>0</v>
      </c>
      <c r="J313" s="13">
        <f>COUNTIF(M311:X311,2)</f>
        <v>0</v>
      </c>
      <c r="K313" s="52"/>
      <c r="L313" s="20" t="s">
        <v>6</v>
      </c>
      <c r="M313" s="24"/>
      <c r="N313" s="25"/>
      <c r="O313" s="24"/>
      <c r="P313" s="25"/>
      <c r="Q313" s="24"/>
      <c r="R313" s="25"/>
      <c r="S313" s="24"/>
      <c r="T313" s="25"/>
      <c r="U313" s="24"/>
      <c r="V313" s="25"/>
      <c r="W313" s="24"/>
      <c r="X313" s="25"/>
      <c r="Y313" s="53"/>
      <c r="AG313" s="31">
        <f>COUNTIF(M311:X311,5)</f>
        <v>0</v>
      </c>
      <c r="AI313" t="s">
        <v>25</v>
      </c>
      <c r="AJ313">
        <f>SUMIF(M312:X312,5,M313:X313)</f>
        <v>0</v>
      </c>
      <c r="AK313">
        <f>SUMIF(M312:X312,5,M314:X314)</f>
        <v>0</v>
      </c>
      <c r="AL313" t="str">
        <f aca="true" t="shared" si="301" ref="AL313:AW313">IF(M312=5,M311,"-")</f>
        <v>-</v>
      </c>
      <c r="AM313" t="str">
        <f t="shared" si="301"/>
        <v>-</v>
      </c>
      <c r="AN313" t="str">
        <f t="shared" si="301"/>
        <v>-</v>
      </c>
      <c r="AO313" t="str">
        <f t="shared" si="301"/>
        <v>-</v>
      </c>
      <c r="AP313" t="str">
        <f t="shared" si="301"/>
        <v>-</v>
      </c>
      <c r="AQ313" t="str">
        <f t="shared" si="301"/>
        <v>-</v>
      </c>
      <c r="AR313" t="str">
        <f t="shared" si="301"/>
        <v>-</v>
      </c>
      <c r="AS313" t="str">
        <f t="shared" si="301"/>
        <v>-</v>
      </c>
      <c r="AT313" t="str">
        <f t="shared" si="301"/>
        <v>-</v>
      </c>
      <c r="AU313" t="str">
        <f t="shared" si="301"/>
        <v>-</v>
      </c>
      <c r="AV313" t="str">
        <f t="shared" si="301"/>
        <v>-</v>
      </c>
      <c r="AW313" t="str">
        <f t="shared" si="301"/>
        <v>-</v>
      </c>
      <c r="AY313" s="35" t="s">
        <v>32</v>
      </c>
      <c r="AZ313" t="str">
        <f aca="true" t="shared" si="302" ref="AZ313:BK313">IF(M310=5,M312,"-")</f>
        <v>-</v>
      </c>
      <c r="BA313" t="str">
        <f t="shared" si="302"/>
        <v>-</v>
      </c>
      <c r="BB313" t="str">
        <f t="shared" si="302"/>
        <v>-</v>
      </c>
      <c r="BC313" t="str">
        <f t="shared" si="302"/>
        <v>-</v>
      </c>
      <c r="BD313" t="str">
        <f t="shared" si="302"/>
        <v>-</v>
      </c>
      <c r="BE313" t="str">
        <f t="shared" si="302"/>
        <v>-</v>
      </c>
      <c r="BF313" t="str">
        <f t="shared" si="302"/>
        <v>-</v>
      </c>
      <c r="BG313" t="str">
        <f t="shared" si="302"/>
        <v>-</v>
      </c>
      <c r="BH313" t="str">
        <f t="shared" si="302"/>
        <v>-</v>
      </c>
      <c r="BI313" t="str">
        <f t="shared" si="302"/>
        <v>-</v>
      </c>
      <c r="BJ313" t="str">
        <f t="shared" si="302"/>
        <v>-</v>
      </c>
      <c r="BK313" t="str">
        <f t="shared" si="302"/>
        <v>-</v>
      </c>
    </row>
    <row r="314" spans="2:63" ht="14.25" thickBot="1">
      <c r="B314" s="50"/>
      <c r="C314" s="30" t="s">
        <v>27</v>
      </c>
      <c r="D314" s="15">
        <f aca="true" t="shared" si="303" ref="D314:J314">IF(ISERROR(SUM(D312:D313)/D309),0,SUM(D312:D313)/D309)*100</f>
        <v>0</v>
      </c>
      <c r="E314" s="15">
        <f t="shared" si="303"/>
        <v>0</v>
      </c>
      <c r="F314" s="15">
        <f t="shared" si="303"/>
        <v>0</v>
      </c>
      <c r="G314" s="15">
        <f t="shared" si="303"/>
        <v>0</v>
      </c>
      <c r="H314" s="15">
        <f t="shared" si="303"/>
        <v>0</v>
      </c>
      <c r="I314" s="15">
        <f t="shared" si="303"/>
        <v>0</v>
      </c>
      <c r="J314" s="17">
        <f t="shared" si="303"/>
        <v>0</v>
      </c>
      <c r="K314" s="52"/>
      <c r="L314" s="21" t="s">
        <v>8</v>
      </c>
      <c r="M314" s="26"/>
      <c r="N314" s="27"/>
      <c r="O314" s="26"/>
      <c r="P314" s="27"/>
      <c r="Q314" s="26"/>
      <c r="R314" s="27"/>
      <c r="S314" s="26"/>
      <c r="T314" s="27"/>
      <c r="U314" s="26"/>
      <c r="V314" s="27"/>
      <c r="W314" s="26"/>
      <c r="X314" s="27"/>
      <c r="Y314" s="53"/>
      <c r="AG314" s="31">
        <f>COUNTIF(M311:X311,6)</f>
        <v>0</v>
      </c>
      <c r="AI314" t="s">
        <v>26</v>
      </c>
      <c r="AJ314">
        <f>SUMIF(M312:X312,6,M313:X313)</f>
        <v>0</v>
      </c>
      <c r="AK314">
        <f>SUMIF(M312:X312,6,M314:X314)</f>
        <v>0</v>
      </c>
      <c r="AL314" t="str">
        <f aca="true" t="shared" si="304" ref="AL314:AW314">IF(M312=6,M311,"-")</f>
        <v>-</v>
      </c>
      <c r="AM314" t="str">
        <f t="shared" si="304"/>
        <v>-</v>
      </c>
      <c r="AN314" t="str">
        <f t="shared" si="304"/>
        <v>-</v>
      </c>
      <c r="AO314" t="str">
        <f t="shared" si="304"/>
        <v>-</v>
      </c>
      <c r="AP314" t="str">
        <f t="shared" si="304"/>
        <v>-</v>
      </c>
      <c r="AQ314" t="str">
        <f t="shared" si="304"/>
        <v>-</v>
      </c>
      <c r="AR314" t="str">
        <f t="shared" si="304"/>
        <v>-</v>
      </c>
      <c r="AS314" t="str">
        <f t="shared" si="304"/>
        <v>-</v>
      </c>
      <c r="AT314" t="str">
        <f t="shared" si="304"/>
        <v>-</v>
      </c>
      <c r="AU314" t="str">
        <f t="shared" si="304"/>
        <v>-</v>
      </c>
      <c r="AV314" t="str">
        <f t="shared" si="304"/>
        <v>-</v>
      </c>
      <c r="AW314" t="str">
        <f t="shared" si="304"/>
        <v>-</v>
      </c>
      <c r="AY314" s="36" t="s">
        <v>33</v>
      </c>
      <c r="AZ314" t="str">
        <f aca="true" t="shared" si="305" ref="AZ314:BK314">IF(M310=6,M312,"-")</f>
        <v>-</v>
      </c>
      <c r="BA314" t="str">
        <f t="shared" si="305"/>
        <v>-</v>
      </c>
      <c r="BB314" t="str">
        <f t="shared" si="305"/>
        <v>-</v>
      </c>
      <c r="BC314" t="str">
        <f t="shared" si="305"/>
        <v>-</v>
      </c>
      <c r="BD314" t="str">
        <f t="shared" si="305"/>
        <v>-</v>
      </c>
      <c r="BE314" t="str">
        <f t="shared" si="305"/>
        <v>-</v>
      </c>
      <c r="BF314" t="str">
        <f t="shared" si="305"/>
        <v>-</v>
      </c>
      <c r="BG314" t="str">
        <f t="shared" si="305"/>
        <v>-</v>
      </c>
      <c r="BH314" t="str">
        <f t="shared" si="305"/>
        <v>-</v>
      </c>
      <c r="BI314" t="str">
        <f t="shared" si="305"/>
        <v>-</v>
      </c>
      <c r="BJ314" t="str">
        <f t="shared" si="305"/>
        <v>-</v>
      </c>
      <c r="BK314" t="str">
        <f t="shared" si="305"/>
        <v>-</v>
      </c>
    </row>
    <row r="315" spans="2:25" ht="14.25" thickBot="1">
      <c r="B315" s="54"/>
      <c r="C315" s="55"/>
      <c r="D315" s="56"/>
      <c r="E315" s="56"/>
      <c r="F315" s="56"/>
      <c r="G315" s="56"/>
      <c r="H315" s="56"/>
      <c r="I315" s="56"/>
      <c r="J315" s="56"/>
      <c r="K315" s="56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7"/>
    </row>
    <row r="317" ht="14.25" thickBot="1"/>
    <row r="318" spans="2:25" ht="13.5">
      <c r="B318" s="46"/>
      <c r="C318" s="47"/>
      <c r="D318" s="48"/>
      <c r="E318" s="48"/>
      <c r="F318" s="48"/>
      <c r="G318" s="48"/>
      <c r="H318" s="48"/>
      <c r="I318" s="48"/>
      <c r="J318" s="48"/>
      <c r="K318" s="48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9"/>
    </row>
    <row r="319" spans="2:25" ht="14.25" thickBot="1">
      <c r="B319" s="50">
        <v>16</v>
      </c>
      <c r="C319" s="144" t="s">
        <v>60</v>
      </c>
      <c r="D319" s="144"/>
      <c r="E319" s="144"/>
      <c r="F319" s="145" t="s">
        <v>62</v>
      </c>
      <c r="G319" s="143"/>
      <c r="H319" s="143"/>
      <c r="I319" s="143"/>
      <c r="J319" s="52"/>
      <c r="K319" s="5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53"/>
    </row>
    <row r="320" spans="2:25" ht="14.25" thickBot="1">
      <c r="B320" s="50"/>
      <c r="C320" s="142" t="s">
        <v>61</v>
      </c>
      <c r="D320" s="142"/>
      <c r="E320" s="142"/>
      <c r="F320" s="143"/>
      <c r="G320" s="143"/>
      <c r="H320" s="143"/>
      <c r="I320" s="143"/>
      <c r="J320" s="52"/>
      <c r="K320" s="52"/>
      <c r="L320" s="4"/>
      <c r="M320" s="5" t="s">
        <v>34</v>
      </c>
      <c r="N320" s="5" t="s">
        <v>35</v>
      </c>
      <c r="O320" s="5" t="s">
        <v>36</v>
      </c>
      <c r="P320" s="5" t="s">
        <v>37</v>
      </c>
      <c r="Q320" s="5" t="s">
        <v>38</v>
      </c>
      <c r="R320" s="11" t="s">
        <v>39</v>
      </c>
      <c r="S320" s="1"/>
      <c r="T320" s="1"/>
      <c r="U320" s="1"/>
      <c r="V320" s="1"/>
      <c r="W320" s="1"/>
      <c r="X320" s="1"/>
      <c r="Y320" s="53"/>
    </row>
    <row r="321" spans="2:25" ht="13.5">
      <c r="B321" s="50"/>
      <c r="C321" s="1"/>
      <c r="D321" s="52"/>
      <c r="E321" s="52"/>
      <c r="F321" s="52"/>
      <c r="G321" s="52"/>
      <c r="H321" s="52"/>
      <c r="I321" s="52"/>
      <c r="J321" s="52"/>
      <c r="K321" s="52"/>
      <c r="L321" s="12" t="s">
        <v>28</v>
      </c>
      <c r="M321" s="37">
        <f aca="true" t="shared" si="306" ref="M321:M326">COUNTIF(AZ329:BK329,1)</f>
        <v>0</v>
      </c>
      <c r="N321" s="37">
        <f aca="true" t="shared" si="307" ref="N321:N326">COUNTIF(AZ329:BK329,2)</f>
        <v>0</v>
      </c>
      <c r="O321" s="37">
        <f aca="true" t="shared" si="308" ref="O321:O326">COUNTIF(AZ329:BK329,3)</f>
        <v>0</v>
      </c>
      <c r="P321" s="37">
        <f aca="true" t="shared" si="309" ref="P321:P326">COUNTIF(AZ329:BK329,4)</f>
        <v>0</v>
      </c>
      <c r="Q321" s="37">
        <f aca="true" t="shared" si="310" ref="Q321:Q326">COUNTIF(AZ329:BK329,5)</f>
        <v>0</v>
      </c>
      <c r="R321" s="38">
        <f aca="true" t="shared" si="311" ref="R321:R326">COUNTIF(AZ329:BK329,6)</f>
        <v>0</v>
      </c>
      <c r="S321" s="1"/>
      <c r="T321" s="117" t="s">
        <v>43</v>
      </c>
      <c r="U321" s="118"/>
      <c r="V321" s="119" t="s">
        <v>48</v>
      </c>
      <c r="W321" s="120"/>
      <c r="X321" s="1"/>
      <c r="Y321" s="53"/>
    </row>
    <row r="322" spans="2:25" ht="14.25" thickBot="1">
      <c r="B322" s="50"/>
      <c r="C322" s="1"/>
      <c r="D322" s="52"/>
      <c r="E322" s="52"/>
      <c r="F322" s="52"/>
      <c r="G322" s="52"/>
      <c r="H322" s="52"/>
      <c r="I322" s="52"/>
      <c r="J322" s="52"/>
      <c r="K322" s="52"/>
      <c r="L322" s="39" t="s">
        <v>29</v>
      </c>
      <c r="M322" s="37">
        <f t="shared" si="306"/>
        <v>0</v>
      </c>
      <c r="N322" s="37">
        <f t="shared" si="307"/>
        <v>0</v>
      </c>
      <c r="O322" s="37">
        <f t="shared" si="308"/>
        <v>0</v>
      </c>
      <c r="P322" s="37">
        <f t="shared" si="309"/>
        <v>0</v>
      </c>
      <c r="Q322" s="37">
        <f t="shared" si="310"/>
        <v>0</v>
      </c>
      <c r="R322" s="38">
        <f t="shared" si="311"/>
        <v>0</v>
      </c>
      <c r="S322" s="1"/>
      <c r="T322" s="121" t="s">
        <v>44</v>
      </c>
      <c r="U322" s="122"/>
      <c r="V322" s="111" t="s">
        <v>46</v>
      </c>
      <c r="W322" s="112"/>
      <c r="X322" s="1"/>
      <c r="Y322" s="53"/>
    </row>
    <row r="323" spans="2:25" ht="14.25" customHeight="1" thickBot="1">
      <c r="B323" s="50"/>
      <c r="C323" s="113" t="s">
        <v>40</v>
      </c>
      <c r="D323" s="123"/>
      <c r="E323" s="138">
        <f>(COUNTIF(M331:X331,1)*10)+(COUNTIF(M331:X331,2)*8)+(COUNTIF(M331:X331,3)*6)+(COUNTIF(M331:X331,4)*4)+(COUNTIF(M331:X331,5)*2)+(COUNTIF(M331:X331,6)*1)+(W324*J329)</f>
        <v>0</v>
      </c>
      <c r="F323" s="139"/>
      <c r="G323" s="52"/>
      <c r="H323" s="52"/>
      <c r="I323" s="52"/>
      <c r="J323" s="52"/>
      <c r="K323" s="52"/>
      <c r="L323" s="40" t="s">
        <v>30</v>
      </c>
      <c r="M323" s="37">
        <f t="shared" si="306"/>
        <v>0</v>
      </c>
      <c r="N323" s="37">
        <f t="shared" si="307"/>
        <v>0</v>
      </c>
      <c r="O323" s="37">
        <f t="shared" si="308"/>
        <v>0</v>
      </c>
      <c r="P323" s="37">
        <f t="shared" si="309"/>
        <v>0</v>
      </c>
      <c r="Q323" s="37">
        <f t="shared" si="310"/>
        <v>0</v>
      </c>
      <c r="R323" s="38">
        <f t="shared" si="311"/>
        <v>0</v>
      </c>
      <c r="S323" s="1"/>
      <c r="T323" s="126" t="s">
        <v>45</v>
      </c>
      <c r="U323" s="127"/>
      <c r="V323" s="128" t="s">
        <v>47</v>
      </c>
      <c r="W323" s="129"/>
      <c r="X323" s="1"/>
      <c r="Y323" s="53"/>
    </row>
    <row r="324" spans="2:25" ht="14.25" customHeight="1" thickBot="1">
      <c r="B324" s="50"/>
      <c r="C324" s="124"/>
      <c r="D324" s="125"/>
      <c r="E324" s="140"/>
      <c r="F324" s="141"/>
      <c r="G324" s="52"/>
      <c r="H324" s="52"/>
      <c r="I324" s="52"/>
      <c r="J324" s="52"/>
      <c r="K324" s="52"/>
      <c r="L324" s="41" t="s">
        <v>31</v>
      </c>
      <c r="M324" s="37">
        <f t="shared" si="306"/>
        <v>0</v>
      </c>
      <c r="N324" s="37">
        <f t="shared" si="307"/>
        <v>0</v>
      </c>
      <c r="O324" s="37">
        <f t="shared" si="308"/>
        <v>0</v>
      </c>
      <c r="P324" s="37">
        <f t="shared" si="309"/>
        <v>0</v>
      </c>
      <c r="Q324" s="37">
        <f t="shared" si="310"/>
        <v>0</v>
      </c>
      <c r="R324" s="38">
        <f t="shared" si="311"/>
        <v>0</v>
      </c>
      <c r="S324" s="1"/>
      <c r="T324" s="130" t="s">
        <v>49</v>
      </c>
      <c r="U324" s="131"/>
      <c r="V324" s="132"/>
      <c r="W324" s="136">
        <v>0</v>
      </c>
      <c r="X324" s="1"/>
      <c r="Y324" s="53"/>
    </row>
    <row r="325" spans="2:25" ht="14.25" customHeight="1" thickBot="1">
      <c r="B325" s="50"/>
      <c r="C325" s="113" t="s">
        <v>41</v>
      </c>
      <c r="D325" s="123"/>
      <c r="E325" s="138">
        <f>IF(ISERROR(E323/J329),0,E323/J329)</f>
        <v>0</v>
      </c>
      <c r="F325" s="139"/>
      <c r="G325" s="52"/>
      <c r="H325" s="52"/>
      <c r="I325" s="52"/>
      <c r="J325" s="52"/>
      <c r="K325" s="52"/>
      <c r="L325" s="42" t="s">
        <v>32</v>
      </c>
      <c r="M325" s="37">
        <f t="shared" si="306"/>
        <v>0</v>
      </c>
      <c r="N325" s="37">
        <f t="shared" si="307"/>
        <v>0</v>
      </c>
      <c r="O325" s="37">
        <f t="shared" si="308"/>
        <v>0</v>
      </c>
      <c r="P325" s="37">
        <f t="shared" si="309"/>
        <v>0</v>
      </c>
      <c r="Q325" s="37">
        <f t="shared" si="310"/>
        <v>0</v>
      </c>
      <c r="R325" s="38">
        <f t="shared" si="311"/>
        <v>0</v>
      </c>
      <c r="S325" s="1"/>
      <c r="T325" s="133"/>
      <c r="U325" s="134"/>
      <c r="V325" s="135"/>
      <c r="W325" s="137"/>
      <c r="X325" s="1"/>
      <c r="Y325" s="53"/>
    </row>
    <row r="326" spans="2:25" ht="14.25" customHeight="1" thickBot="1">
      <c r="B326" s="50"/>
      <c r="C326" s="124"/>
      <c r="D326" s="125"/>
      <c r="E326" s="140"/>
      <c r="F326" s="141"/>
      <c r="G326" s="52"/>
      <c r="H326" s="52"/>
      <c r="I326" s="52"/>
      <c r="J326" s="52"/>
      <c r="K326" s="52"/>
      <c r="L326" s="43" t="s">
        <v>33</v>
      </c>
      <c r="M326" s="44">
        <f t="shared" si="306"/>
        <v>0</v>
      </c>
      <c r="N326" s="44">
        <f t="shared" si="307"/>
        <v>0</v>
      </c>
      <c r="O326" s="44">
        <f t="shared" si="308"/>
        <v>0</v>
      </c>
      <c r="P326" s="44">
        <f t="shared" si="309"/>
        <v>0</v>
      </c>
      <c r="Q326" s="44">
        <f t="shared" si="310"/>
        <v>0</v>
      </c>
      <c r="R326" s="45">
        <f t="shared" si="311"/>
        <v>0</v>
      </c>
      <c r="S326" s="1"/>
      <c r="T326" s="1"/>
      <c r="U326" s="1"/>
      <c r="V326" s="1"/>
      <c r="W326" s="1"/>
      <c r="X326" s="1"/>
      <c r="Y326" s="53"/>
    </row>
    <row r="327" spans="2:25" ht="14.25" thickBot="1">
      <c r="B327" s="50"/>
      <c r="C327" s="1"/>
      <c r="D327" s="52"/>
      <c r="E327" s="52"/>
      <c r="F327" s="52"/>
      <c r="G327" s="52"/>
      <c r="H327" s="52"/>
      <c r="I327" s="52"/>
      <c r="J327" s="52"/>
      <c r="K327" s="5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53"/>
    </row>
    <row r="328" spans="2:49" ht="14.25" thickBot="1">
      <c r="B328" s="50"/>
      <c r="C328" s="28"/>
      <c r="D328" s="5" t="s">
        <v>16</v>
      </c>
      <c r="E328" s="6" t="s">
        <v>0</v>
      </c>
      <c r="F328" s="7" t="s">
        <v>1</v>
      </c>
      <c r="G328" s="8" t="s">
        <v>2</v>
      </c>
      <c r="H328" s="9" t="s">
        <v>3</v>
      </c>
      <c r="I328" s="10" t="s">
        <v>4</v>
      </c>
      <c r="J328" s="11"/>
      <c r="K328" s="52"/>
      <c r="L328" s="19"/>
      <c r="M328" s="115" t="s">
        <v>10</v>
      </c>
      <c r="N328" s="116"/>
      <c r="O328" s="115" t="s">
        <v>11</v>
      </c>
      <c r="P328" s="116"/>
      <c r="Q328" s="115" t="s">
        <v>12</v>
      </c>
      <c r="R328" s="116"/>
      <c r="S328" s="115" t="s">
        <v>13</v>
      </c>
      <c r="T328" s="116"/>
      <c r="U328" s="115" t="s">
        <v>14</v>
      </c>
      <c r="V328" s="116"/>
      <c r="W328" s="115" t="s">
        <v>15</v>
      </c>
      <c r="X328" s="116"/>
      <c r="Y328" s="53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2:63" ht="13.5">
      <c r="B329" s="50"/>
      <c r="C329" s="29" t="s">
        <v>17</v>
      </c>
      <c r="D329" s="3">
        <f>COUNTIF(M332:X332,1)</f>
        <v>0</v>
      </c>
      <c r="E329" s="3">
        <f>COUNTIF(M332:X332,2)</f>
        <v>0</v>
      </c>
      <c r="F329" s="3">
        <f>COUNTIF(M332:X332,3)</f>
        <v>0</v>
      </c>
      <c r="G329" s="3">
        <f>COUNTIF(M332:X332,4)</f>
        <v>0</v>
      </c>
      <c r="H329" s="3">
        <f>COUNTIF(M332:X332,5)</f>
        <v>0</v>
      </c>
      <c r="I329" s="3">
        <f>COUNTIF(M332:X332,6)</f>
        <v>0</v>
      </c>
      <c r="J329" s="13">
        <f>SUM(D329:I329)</f>
        <v>0</v>
      </c>
      <c r="K329" s="52"/>
      <c r="L329" s="20"/>
      <c r="M329" s="61"/>
      <c r="N329" s="62"/>
      <c r="O329" s="61"/>
      <c r="P329" s="62"/>
      <c r="Q329" s="61"/>
      <c r="R329" s="62"/>
      <c r="S329" s="61"/>
      <c r="T329" s="62"/>
      <c r="U329" s="61"/>
      <c r="V329" s="62"/>
      <c r="W329" s="61"/>
      <c r="X329" s="62"/>
      <c r="Y329" s="53"/>
      <c r="AG329" s="31">
        <f>COUNTIF(M331:X331,1)</f>
        <v>0</v>
      </c>
      <c r="AI329" t="s">
        <v>21</v>
      </c>
      <c r="AJ329">
        <f>SUMIF(M332:X332,1,M333:X333)</f>
        <v>0</v>
      </c>
      <c r="AK329">
        <f>SUMIF(M332:X332,1,M334:X334)</f>
        <v>0</v>
      </c>
      <c r="AL329" t="str">
        <f aca="true" t="shared" si="312" ref="AL329:AW329">IF(M332=1,M331,"-")</f>
        <v>-</v>
      </c>
      <c r="AM329" t="str">
        <f t="shared" si="312"/>
        <v>-</v>
      </c>
      <c r="AN329" t="str">
        <f t="shared" si="312"/>
        <v>-</v>
      </c>
      <c r="AO329" t="str">
        <f t="shared" si="312"/>
        <v>-</v>
      </c>
      <c r="AP329" t="str">
        <f t="shared" si="312"/>
        <v>-</v>
      </c>
      <c r="AQ329" t="str">
        <f t="shared" si="312"/>
        <v>-</v>
      </c>
      <c r="AR329" t="str">
        <f t="shared" si="312"/>
        <v>-</v>
      </c>
      <c r="AS329" t="str">
        <f t="shared" si="312"/>
        <v>-</v>
      </c>
      <c r="AT329" t="str">
        <f t="shared" si="312"/>
        <v>-</v>
      </c>
      <c r="AU329" t="str">
        <f t="shared" si="312"/>
        <v>-</v>
      </c>
      <c r="AV329" t="str">
        <f t="shared" si="312"/>
        <v>-</v>
      </c>
      <c r="AW329" t="str">
        <f t="shared" si="312"/>
        <v>-</v>
      </c>
      <c r="AY329" t="s">
        <v>28</v>
      </c>
      <c r="AZ329" t="str">
        <f aca="true" t="shared" si="313" ref="AZ329:BK329">IF(M330=1,M332,"-")</f>
        <v>-</v>
      </c>
      <c r="BA329" t="str">
        <f t="shared" si="313"/>
        <v>-</v>
      </c>
      <c r="BB329" t="str">
        <f t="shared" si="313"/>
        <v>-</v>
      </c>
      <c r="BC329" t="str">
        <f t="shared" si="313"/>
        <v>-</v>
      </c>
      <c r="BD329" t="str">
        <f t="shared" si="313"/>
        <v>-</v>
      </c>
      <c r="BE329" t="str">
        <f t="shared" si="313"/>
        <v>-</v>
      </c>
      <c r="BF329" t="str">
        <f t="shared" si="313"/>
        <v>-</v>
      </c>
      <c r="BG329" t="str">
        <f t="shared" si="313"/>
        <v>-</v>
      </c>
      <c r="BH329" t="str">
        <f t="shared" si="313"/>
        <v>-</v>
      </c>
      <c r="BI329" t="str">
        <f t="shared" si="313"/>
        <v>-</v>
      </c>
      <c r="BJ329" t="str">
        <f t="shared" si="313"/>
        <v>-</v>
      </c>
      <c r="BK329" t="str">
        <f t="shared" si="313"/>
        <v>-</v>
      </c>
    </row>
    <row r="330" spans="2:63" ht="13.5">
      <c r="B330" s="50"/>
      <c r="C330" s="29" t="s">
        <v>6</v>
      </c>
      <c r="D330" s="18">
        <f>IF(ISERROR(SUMIF(M332:X332,1,M333:X333)/D329),0,SUMIF(M332:X332,1,M333:X333)/D329)</f>
        <v>0</v>
      </c>
      <c r="E330" s="18">
        <f>IF(ISERROR(SUMIF(M332:X332,2,M333:X333)/E329),0,SUMIF(M332:X332,2,M333:X333)/E329)</f>
        <v>0</v>
      </c>
      <c r="F330" s="18">
        <f>IF(ISERROR(SUMIF(M332:X332,3,M333:X333)/F329),0,SUMIF(M332:X332,3,M333:X333)/F329)</f>
        <v>0</v>
      </c>
      <c r="G330" s="18">
        <f>IF(ISERROR(SUMIF(M332:X332,4,M333:X333)/G329),0,SUMIF(M332:X332,4,M333:X333)/G329)</f>
        <v>0</v>
      </c>
      <c r="H330" s="18">
        <f>IF(ISERROR(SUMIF(M332:X332,5,M333:X333)/H329),0,SUMIF(M332:X332,5,M333:X333)/H329)</f>
        <v>0</v>
      </c>
      <c r="I330" s="18">
        <f>IF(ISERROR(SUMIF(M332:X332,6,M333:X333)/I329),0,SUMIF(M332:X332,6,M333:X333)/I329)</f>
        <v>0</v>
      </c>
      <c r="J330" s="16">
        <f>IF(ISERROR(SUM(M333:X333)/J329),0,SUM(M333:X333)/J329)</f>
        <v>0</v>
      </c>
      <c r="K330" s="52"/>
      <c r="L330" s="20" t="s">
        <v>5</v>
      </c>
      <c r="M330" s="22"/>
      <c r="N330" s="23"/>
      <c r="O330" s="22"/>
      <c r="P330" s="23"/>
      <c r="Q330" s="22"/>
      <c r="R330" s="23"/>
      <c r="S330" s="22"/>
      <c r="T330" s="23"/>
      <c r="U330" s="22"/>
      <c r="V330" s="23"/>
      <c r="W330" s="22"/>
      <c r="X330" s="23"/>
      <c r="Y330" s="53"/>
      <c r="AG330" s="31">
        <f>COUNTIF(M331:X331,2)</f>
        <v>0</v>
      </c>
      <c r="AI330" t="s">
        <v>22</v>
      </c>
      <c r="AJ330">
        <f>SUMIF(M332:X332,2,M333:X333)</f>
        <v>0</v>
      </c>
      <c r="AK330">
        <f>SUMIF(M332:X332,2,M334:X334)</f>
        <v>0</v>
      </c>
      <c r="AL330" t="str">
        <f aca="true" t="shared" si="314" ref="AL330:AW330">IF(M332=2,M331,"-")</f>
        <v>-</v>
      </c>
      <c r="AM330" t="str">
        <f t="shared" si="314"/>
        <v>-</v>
      </c>
      <c r="AN330" t="str">
        <f t="shared" si="314"/>
        <v>-</v>
      </c>
      <c r="AO330" t="str">
        <f t="shared" si="314"/>
        <v>-</v>
      </c>
      <c r="AP330" t="str">
        <f t="shared" si="314"/>
        <v>-</v>
      </c>
      <c r="AQ330" t="str">
        <f t="shared" si="314"/>
        <v>-</v>
      </c>
      <c r="AR330" t="str">
        <f t="shared" si="314"/>
        <v>-</v>
      </c>
      <c r="AS330" t="str">
        <f t="shared" si="314"/>
        <v>-</v>
      </c>
      <c r="AT330" t="str">
        <f t="shared" si="314"/>
        <v>-</v>
      </c>
      <c r="AU330" t="str">
        <f t="shared" si="314"/>
        <v>-</v>
      </c>
      <c r="AV330" t="str">
        <f t="shared" si="314"/>
        <v>-</v>
      </c>
      <c r="AW330" t="str">
        <f t="shared" si="314"/>
        <v>-</v>
      </c>
      <c r="AY330" s="32" t="s">
        <v>29</v>
      </c>
      <c r="AZ330" t="str">
        <f aca="true" t="shared" si="315" ref="AZ330:BK330">IF(M330=2,M332,"-")</f>
        <v>-</v>
      </c>
      <c r="BA330" t="str">
        <f t="shared" si="315"/>
        <v>-</v>
      </c>
      <c r="BB330" t="str">
        <f t="shared" si="315"/>
        <v>-</v>
      </c>
      <c r="BC330" t="str">
        <f t="shared" si="315"/>
        <v>-</v>
      </c>
      <c r="BD330" t="str">
        <f t="shared" si="315"/>
        <v>-</v>
      </c>
      <c r="BE330" t="str">
        <f t="shared" si="315"/>
        <v>-</v>
      </c>
      <c r="BF330" t="str">
        <f t="shared" si="315"/>
        <v>-</v>
      </c>
      <c r="BG330" t="str">
        <f t="shared" si="315"/>
        <v>-</v>
      </c>
      <c r="BH330" t="str">
        <f t="shared" si="315"/>
        <v>-</v>
      </c>
      <c r="BI330" t="str">
        <f t="shared" si="315"/>
        <v>-</v>
      </c>
      <c r="BJ330" t="str">
        <f t="shared" si="315"/>
        <v>-</v>
      </c>
      <c r="BK330" t="str">
        <f t="shared" si="315"/>
        <v>-</v>
      </c>
    </row>
    <row r="331" spans="2:63" ht="13.5">
      <c r="B331" s="50"/>
      <c r="C331" s="29" t="s">
        <v>18</v>
      </c>
      <c r="D331" s="18">
        <f>IF(ISERROR(SUMIF(M332:X332,1,M334:X334)/D329),0,SUMIF(M332:X332,1,M334:X334)/D329)</f>
        <v>0</v>
      </c>
      <c r="E331" s="18">
        <f>IF(ISERROR(SUMIF(M332:X332,2,M334:X334)/E329),0,SUMIF(M332:X332,2,M334:X334)/E329)</f>
        <v>0</v>
      </c>
      <c r="F331" s="18">
        <f>IF(ISERROR(SUMIF(M332:X332,3,M334:X334)/F329),0,SUMIF(M332:X332,3,M334:X334)/F329)</f>
        <v>0</v>
      </c>
      <c r="G331" s="18">
        <f>IF(ISERROR(SUMIF(M332:X332,4,M334:X334)/G329),0,SUMIF(M332:X332,4,M334:X334)/G329)</f>
        <v>0</v>
      </c>
      <c r="H331" s="18">
        <f>IF(ISERROR(SUMIF(M332:X332,5,M334:X334)/H329),0,SUMIF(M332:X332,5,M334:X334)/H329)</f>
        <v>0</v>
      </c>
      <c r="I331" s="18">
        <f>IF(ISERROR(SUMIF(M332:X332,6,M334:X334)/I329),0,SUMIF(M332:X332,6,M334:X334)/I329)</f>
        <v>0</v>
      </c>
      <c r="J331" s="16">
        <f>IF(ISERROR(SUM(M334:X334)/J329),0,SUM(M334:X334)/J329)</f>
        <v>0</v>
      </c>
      <c r="K331" s="52"/>
      <c r="L331" s="20" t="s">
        <v>7</v>
      </c>
      <c r="M331" s="22"/>
      <c r="N331" s="23"/>
      <c r="O331" s="22"/>
      <c r="P331" s="23"/>
      <c r="Q331" s="22"/>
      <c r="R331" s="23"/>
      <c r="S331" s="22"/>
      <c r="T331" s="23"/>
      <c r="U331" s="22"/>
      <c r="V331" s="23"/>
      <c r="W331" s="22"/>
      <c r="X331" s="23"/>
      <c r="Y331" s="53"/>
      <c r="AG331" s="31">
        <f>COUNTIF(M331:X331,3)</f>
        <v>0</v>
      </c>
      <c r="AI331" t="s">
        <v>23</v>
      </c>
      <c r="AJ331">
        <f>SUMIF(M332:X332,3,M333:X333)</f>
        <v>0</v>
      </c>
      <c r="AK331">
        <f>SUMIF(M332:X332,3,M334:X334)</f>
        <v>0</v>
      </c>
      <c r="AL331" t="str">
        <f aca="true" t="shared" si="316" ref="AL331:AW331">IF(M332=3,M331,"-")</f>
        <v>-</v>
      </c>
      <c r="AM331" t="str">
        <f t="shared" si="316"/>
        <v>-</v>
      </c>
      <c r="AN331" t="str">
        <f t="shared" si="316"/>
        <v>-</v>
      </c>
      <c r="AO331" t="str">
        <f t="shared" si="316"/>
        <v>-</v>
      </c>
      <c r="AP331" t="str">
        <f t="shared" si="316"/>
        <v>-</v>
      </c>
      <c r="AQ331" t="str">
        <f t="shared" si="316"/>
        <v>-</v>
      </c>
      <c r="AR331" t="str">
        <f t="shared" si="316"/>
        <v>-</v>
      </c>
      <c r="AS331" t="str">
        <f t="shared" si="316"/>
        <v>-</v>
      </c>
      <c r="AT331" t="str">
        <f t="shared" si="316"/>
        <v>-</v>
      </c>
      <c r="AU331" t="str">
        <f t="shared" si="316"/>
        <v>-</v>
      </c>
      <c r="AV331" t="str">
        <f t="shared" si="316"/>
        <v>-</v>
      </c>
      <c r="AW331" t="str">
        <f t="shared" si="316"/>
        <v>-</v>
      </c>
      <c r="AY331" s="33" t="s">
        <v>30</v>
      </c>
      <c r="AZ331" t="str">
        <f aca="true" t="shared" si="317" ref="AZ331:BK331">IF(M330=3,M332,"-")</f>
        <v>-</v>
      </c>
      <c r="BA331" t="str">
        <f t="shared" si="317"/>
        <v>-</v>
      </c>
      <c r="BB331" t="str">
        <f t="shared" si="317"/>
        <v>-</v>
      </c>
      <c r="BC331" t="str">
        <f t="shared" si="317"/>
        <v>-</v>
      </c>
      <c r="BD331" t="str">
        <f t="shared" si="317"/>
        <v>-</v>
      </c>
      <c r="BE331" t="str">
        <f t="shared" si="317"/>
        <v>-</v>
      </c>
      <c r="BF331" t="str">
        <f t="shared" si="317"/>
        <v>-</v>
      </c>
      <c r="BG331" t="str">
        <f t="shared" si="317"/>
        <v>-</v>
      </c>
      <c r="BH331" t="str">
        <f t="shared" si="317"/>
        <v>-</v>
      </c>
      <c r="BI331" t="str">
        <f t="shared" si="317"/>
        <v>-</v>
      </c>
      <c r="BJ331" t="str">
        <f t="shared" si="317"/>
        <v>-</v>
      </c>
      <c r="BK331" t="str">
        <f t="shared" si="317"/>
        <v>-</v>
      </c>
    </row>
    <row r="332" spans="2:63" ht="13.5">
      <c r="B332" s="50"/>
      <c r="C332" s="29" t="s">
        <v>19</v>
      </c>
      <c r="D332" s="3">
        <f>COUNTIF(AL329:AW329,1)</f>
        <v>0</v>
      </c>
      <c r="E332" s="3">
        <f>COUNTIF(AL330:AW330,1)</f>
        <v>0</v>
      </c>
      <c r="F332" s="3">
        <f>COUNTIF(AL331:AW331,1)</f>
        <v>0</v>
      </c>
      <c r="G332" s="3">
        <f>COUNTIF(AL332:AW332,1)</f>
        <v>0</v>
      </c>
      <c r="H332" s="3">
        <f>COUNTIF(AL333:AW333,1)</f>
        <v>0</v>
      </c>
      <c r="I332" s="3">
        <f>COUNTIF(AL334:AW334,1)</f>
        <v>0</v>
      </c>
      <c r="J332" s="13">
        <f>COUNTIF(M331:X331,1)</f>
        <v>0</v>
      </c>
      <c r="K332" s="52"/>
      <c r="L332" s="20" t="s">
        <v>9</v>
      </c>
      <c r="M332" s="22"/>
      <c r="N332" s="23"/>
      <c r="O332" s="22"/>
      <c r="P332" s="23"/>
      <c r="Q332" s="22"/>
      <c r="R332" s="23"/>
      <c r="S332" s="22"/>
      <c r="T332" s="23"/>
      <c r="U332" s="22"/>
      <c r="V332" s="23"/>
      <c r="W332" s="22"/>
      <c r="X332" s="23"/>
      <c r="Y332" s="53"/>
      <c r="AG332" s="31">
        <f>COUNTIF(M331:X331,4)</f>
        <v>0</v>
      </c>
      <c r="AI332" t="s">
        <v>24</v>
      </c>
      <c r="AJ332">
        <f>SUMIF(M332:X332,4,M333:X333)</f>
        <v>0</v>
      </c>
      <c r="AK332">
        <f>SUMIF(M332:X332,4,M334:X334)</f>
        <v>0</v>
      </c>
      <c r="AL332" t="str">
        <f aca="true" t="shared" si="318" ref="AL332:AW332">IF(M332=4,M331,"-")</f>
        <v>-</v>
      </c>
      <c r="AM332" t="str">
        <f t="shared" si="318"/>
        <v>-</v>
      </c>
      <c r="AN332" t="str">
        <f t="shared" si="318"/>
        <v>-</v>
      </c>
      <c r="AO332" t="str">
        <f t="shared" si="318"/>
        <v>-</v>
      </c>
      <c r="AP332" t="str">
        <f t="shared" si="318"/>
        <v>-</v>
      </c>
      <c r="AQ332" t="str">
        <f t="shared" si="318"/>
        <v>-</v>
      </c>
      <c r="AR332" t="str">
        <f t="shared" si="318"/>
        <v>-</v>
      </c>
      <c r="AS332" t="str">
        <f t="shared" si="318"/>
        <v>-</v>
      </c>
      <c r="AT332" t="str">
        <f t="shared" si="318"/>
        <v>-</v>
      </c>
      <c r="AU332" t="str">
        <f t="shared" si="318"/>
        <v>-</v>
      </c>
      <c r="AV332" t="str">
        <f t="shared" si="318"/>
        <v>-</v>
      </c>
      <c r="AW332" t="str">
        <f t="shared" si="318"/>
        <v>-</v>
      </c>
      <c r="AY332" s="34" t="s">
        <v>31</v>
      </c>
      <c r="AZ332" t="str">
        <f aca="true" t="shared" si="319" ref="AZ332:BK332">IF(M330=4,M332,"-")</f>
        <v>-</v>
      </c>
      <c r="BA332" t="str">
        <f t="shared" si="319"/>
        <v>-</v>
      </c>
      <c r="BB332" t="str">
        <f t="shared" si="319"/>
        <v>-</v>
      </c>
      <c r="BC332" t="str">
        <f t="shared" si="319"/>
        <v>-</v>
      </c>
      <c r="BD332" t="str">
        <f t="shared" si="319"/>
        <v>-</v>
      </c>
      <c r="BE332" t="str">
        <f t="shared" si="319"/>
        <v>-</v>
      </c>
      <c r="BF332" t="str">
        <f t="shared" si="319"/>
        <v>-</v>
      </c>
      <c r="BG332" t="str">
        <f t="shared" si="319"/>
        <v>-</v>
      </c>
      <c r="BH332" t="str">
        <f t="shared" si="319"/>
        <v>-</v>
      </c>
      <c r="BI332" t="str">
        <f t="shared" si="319"/>
        <v>-</v>
      </c>
      <c r="BJ332" t="str">
        <f t="shared" si="319"/>
        <v>-</v>
      </c>
      <c r="BK332" t="str">
        <f t="shared" si="319"/>
        <v>-</v>
      </c>
    </row>
    <row r="333" spans="2:63" ht="13.5">
      <c r="B333" s="50"/>
      <c r="C333" s="29" t="s">
        <v>20</v>
      </c>
      <c r="D333" s="3">
        <f>COUNTIF(AL329:AW329,2)</f>
        <v>0</v>
      </c>
      <c r="E333" s="3">
        <f>COUNTIF(AL330:AW330,2)</f>
        <v>0</v>
      </c>
      <c r="F333" s="3">
        <f>COUNTIF(AL331:AW331,2)</f>
        <v>0</v>
      </c>
      <c r="G333" s="3">
        <f>COUNTIF(AL332:AW332,2)</f>
        <v>0</v>
      </c>
      <c r="H333" s="3">
        <f>COUNTIF(AL333:AW333,2)</f>
        <v>0</v>
      </c>
      <c r="I333" s="3">
        <f>COUNTIF(AL334:AW334,2)</f>
        <v>0</v>
      </c>
      <c r="J333" s="13">
        <f>COUNTIF(M331:X331,2)</f>
        <v>0</v>
      </c>
      <c r="K333" s="52"/>
      <c r="L333" s="20" t="s">
        <v>6</v>
      </c>
      <c r="M333" s="24"/>
      <c r="N333" s="25"/>
      <c r="O333" s="24"/>
      <c r="P333" s="25"/>
      <c r="Q333" s="24"/>
      <c r="R333" s="25"/>
      <c r="S333" s="24"/>
      <c r="T333" s="25"/>
      <c r="U333" s="24"/>
      <c r="V333" s="25"/>
      <c r="W333" s="24"/>
      <c r="X333" s="25"/>
      <c r="Y333" s="53"/>
      <c r="AG333" s="31">
        <f>COUNTIF(M331:X331,5)</f>
        <v>0</v>
      </c>
      <c r="AI333" t="s">
        <v>25</v>
      </c>
      <c r="AJ333">
        <f>SUMIF(M332:X332,5,M333:X333)</f>
        <v>0</v>
      </c>
      <c r="AK333">
        <f>SUMIF(M332:X332,5,M334:X334)</f>
        <v>0</v>
      </c>
      <c r="AL333" t="str">
        <f aca="true" t="shared" si="320" ref="AL333:AW333">IF(M332=5,M331,"-")</f>
        <v>-</v>
      </c>
      <c r="AM333" t="str">
        <f t="shared" si="320"/>
        <v>-</v>
      </c>
      <c r="AN333" t="str">
        <f t="shared" si="320"/>
        <v>-</v>
      </c>
      <c r="AO333" t="str">
        <f t="shared" si="320"/>
        <v>-</v>
      </c>
      <c r="AP333" t="str">
        <f t="shared" si="320"/>
        <v>-</v>
      </c>
      <c r="AQ333" t="str">
        <f t="shared" si="320"/>
        <v>-</v>
      </c>
      <c r="AR333" t="str">
        <f t="shared" si="320"/>
        <v>-</v>
      </c>
      <c r="AS333" t="str">
        <f t="shared" si="320"/>
        <v>-</v>
      </c>
      <c r="AT333" t="str">
        <f t="shared" si="320"/>
        <v>-</v>
      </c>
      <c r="AU333" t="str">
        <f t="shared" si="320"/>
        <v>-</v>
      </c>
      <c r="AV333" t="str">
        <f t="shared" si="320"/>
        <v>-</v>
      </c>
      <c r="AW333" t="str">
        <f t="shared" si="320"/>
        <v>-</v>
      </c>
      <c r="AY333" s="35" t="s">
        <v>32</v>
      </c>
      <c r="AZ333" t="str">
        <f aca="true" t="shared" si="321" ref="AZ333:BK333">IF(M330=5,M332,"-")</f>
        <v>-</v>
      </c>
      <c r="BA333" t="str">
        <f t="shared" si="321"/>
        <v>-</v>
      </c>
      <c r="BB333" t="str">
        <f t="shared" si="321"/>
        <v>-</v>
      </c>
      <c r="BC333" t="str">
        <f t="shared" si="321"/>
        <v>-</v>
      </c>
      <c r="BD333" t="str">
        <f t="shared" si="321"/>
        <v>-</v>
      </c>
      <c r="BE333" t="str">
        <f t="shared" si="321"/>
        <v>-</v>
      </c>
      <c r="BF333" t="str">
        <f t="shared" si="321"/>
        <v>-</v>
      </c>
      <c r="BG333" t="str">
        <f t="shared" si="321"/>
        <v>-</v>
      </c>
      <c r="BH333" t="str">
        <f t="shared" si="321"/>
        <v>-</v>
      </c>
      <c r="BI333" t="str">
        <f t="shared" si="321"/>
        <v>-</v>
      </c>
      <c r="BJ333" t="str">
        <f t="shared" si="321"/>
        <v>-</v>
      </c>
      <c r="BK333" t="str">
        <f t="shared" si="321"/>
        <v>-</v>
      </c>
    </row>
    <row r="334" spans="2:63" ht="14.25" thickBot="1">
      <c r="B334" s="50"/>
      <c r="C334" s="30" t="s">
        <v>27</v>
      </c>
      <c r="D334" s="15">
        <f aca="true" t="shared" si="322" ref="D334:J334">IF(ISERROR(SUM(D332:D333)/D329),0,SUM(D332:D333)/D329)*100</f>
        <v>0</v>
      </c>
      <c r="E334" s="15">
        <f t="shared" si="322"/>
        <v>0</v>
      </c>
      <c r="F334" s="15">
        <f t="shared" si="322"/>
        <v>0</v>
      </c>
      <c r="G334" s="15">
        <f t="shared" si="322"/>
        <v>0</v>
      </c>
      <c r="H334" s="15">
        <f t="shared" si="322"/>
        <v>0</v>
      </c>
      <c r="I334" s="15">
        <f t="shared" si="322"/>
        <v>0</v>
      </c>
      <c r="J334" s="17">
        <f t="shared" si="322"/>
        <v>0</v>
      </c>
      <c r="K334" s="52"/>
      <c r="L334" s="21" t="s">
        <v>8</v>
      </c>
      <c r="M334" s="26"/>
      <c r="N334" s="27"/>
      <c r="O334" s="26"/>
      <c r="P334" s="27"/>
      <c r="Q334" s="26"/>
      <c r="R334" s="27"/>
      <c r="S334" s="26"/>
      <c r="T334" s="27"/>
      <c r="U334" s="26"/>
      <c r="V334" s="27"/>
      <c r="W334" s="26"/>
      <c r="X334" s="27"/>
      <c r="Y334" s="53"/>
      <c r="AG334" s="31">
        <f>COUNTIF(M331:X331,6)</f>
        <v>0</v>
      </c>
      <c r="AI334" t="s">
        <v>26</v>
      </c>
      <c r="AJ334">
        <f>SUMIF(M332:X332,6,M333:X333)</f>
        <v>0</v>
      </c>
      <c r="AK334">
        <f>SUMIF(M332:X332,6,M334:X334)</f>
        <v>0</v>
      </c>
      <c r="AL334" t="str">
        <f aca="true" t="shared" si="323" ref="AL334:AW334">IF(M332=6,M331,"-")</f>
        <v>-</v>
      </c>
      <c r="AM334" t="str">
        <f t="shared" si="323"/>
        <v>-</v>
      </c>
      <c r="AN334" t="str">
        <f t="shared" si="323"/>
        <v>-</v>
      </c>
      <c r="AO334" t="str">
        <f t="shared" si="323"/>
        <v>-</v>
      </c>
      <c r="AP334" t="str">
        <f t="shared" si="323"/>
        <v>-</v>
      </c>
      <c r="AQ334" t="str">
        <f t="shared" si="323"/>
        <v>-</v>
      </c>
      <c r="AR334" t="str">
        <f t="shared" si="323"/>
        <v>-</v>
      </c>
      <c r="AS334" t="str">
        <f t="shared" si="323"/>
        <v>-</v>
      </c>
      <c r="AT334" t="str">
        <f t="shared" si="323"/>
        <v>-</v>
      </c>
      <c r="AU334" t="str">
        <f t="shared" si="323"/>
        <v>-</v>
      </c>
      <c r="AV334" t="str">
        <f t="shared" si="323"/>
        <v>-</v>
      </c>
      <c r="AW334" t="str">
        <f t="shared" si="323"/>
        <v>-</v>
      </c>
      <c r="AY334" s="36" t="s">
        <v>33</v>
      </c>
      <c r="AZ334" t="str">
        <f aca="true" t="shared" si="324" ref="AZ334:BK334">IF(M330=6,M332,"-")</f>
        <v>-</v>
      </c>
      <c r="BA334" t="str">
        <f t="shared" si="324"/>
        <v>-</v>
      </c>
      <c r="BB334" t="str">
        <f t="shared" si="324"/>
        <v>-</v>
      </c>
      <c r="BC334" t="str">
        <f t="shared" si="324"/>
        <v>-</v>
      </c>
      <c r="BD334" t="str">
        <f t="shared" si="324"/>
        <v>-</v>
      </c>
      <c r="BE334" t="str">
        <f t="shared" si="324"/>
        <v>-</v>
      </c>
      <c r="BF334" t="str">
        <f t="shared" si="324"/>
        <v>-</v>
      </c>
      <c r="BG334" t="str">
        <f t="shared" si="324"/>
        <v>-</v>
      </c>
      <c r="BH334" t="str">
        <f t="shared" si="324"/>
        <v>-</v>
      </c>
      <c r="BI334" t="str">
        <f t="shared" si="324"/>
        <v>-</v>
      </c>
      <c r="BJ334" t="str">
        <f t="shared" si="324"/>
        <v>-</v>
      </c>
      <c r="BK334" t="str">
        <f t="shared" si="324"/>
        <v>-</v>
      </c>
    </row>
    <row r="335" spans="2:25" ht="14.25" thickBot="1">
      <c r="B335" s="54"/>
      <c r="C335" s="55"/>
      <c r="D335" s="56"/>
      <c r="E335" s="56"/>
      <c r="F335" s="56"/>
      <c r="G335" s="56"/>
      <c r="H335" s="56"/>
      <c r="I335" s="56"/>
      <c r="J335" s="56"/>
      <c r="K335" s="56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7"/>
    </row>
    <row r="337" ht="14.25" thickBot="1"/>
    <row r="338" spans="2:25" ht="13.5">
      <c r="B338" s="46"/>
      <c r="C338" s="47"/>
      <c r="D338" s="48"/>
      <c r="E338" s="48"/>
      <c r="F338" s="48"/>
      <c r="G338" s="48"/>
      <c r="H338" s="48"/>
      <c r="I338" s="48"/>
      <c r="J338" s="48"/>
      <c r="K338" s="48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9"/>
    </row>
    <row r="339" spans="2:25" ht="14.25" thickBot="1">
      <c r="B339" s="50">
        <v>17</v>
      </c>
      <c r="C339" s="144" t="s">
        <v>60</v>
      </c>
      <c r="D339" s="144"/>
      <c r="E339" s="144"/>
      <c r="F339" s="145" t="s">
        <v>62</v>
      </c>
      <c r="G339" s="143"/>
      <c r="H339" s="143"/>
      <c r="I339" s="143"/>
      <c r="J339" s="52"/>
      <c r="K339" s="5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53"/>
    </row>
    <row r="340" spans="2:25" ht="14.25" thickBot="1">
      <c r="B340" s="50"/>
      <c r="C340" s="142" t="s">
        <v>61</v>
      </c>
      <c r="D340" s="142"/>
      <c r="E340" s="142"/>
      <c r="F340" s="143"/>
      <c r="G340" s="143"/>
      <c r="H340" s="143"/>
      <c r="I340" s="143"/>
      <c r="J340" s="52"/>
      <c r="K340" s="52"/>
      <c r="L340" s="4"/>
      <c r="M340" s="5" t="s">
        <v>34</v>
      </c>
      <c r="N340" s="5" t="s">
        <v>35</v>
      </c>
      <c r="O340" s="5" t="s">
        <v>36</v>
      </c>
      <c r="P340" s="5" t="s">
        <v>37</v>
      </c>
      <c r="Q340" s="5" t="s">
        <v>38</v>
      </c>
      <c r="R340" s="11" t="s">
        <v>39</v>
      </c>
      <c r="S340" s="1"/>
      <c r="T340" s="1"/>
      <c r="U340" s="1"/>
      <c r="V340" s="1"/>
      <c r="W340" s="1"/>
      <c r="X340" s="1"/>
      <c r="Y340" s="53"/>
    </row>
    <row r="341" spans="2:25" ht="13.5">
      <c r="B341" s="50"/>
      <c r="C341" s="1"/>
      <c r="D341" s="52"/>
      <c r="E341" s="52"/>
      <c r="F341" s="52"/>
      <c r="G341" s="52"/>
      <c r="H341" s="52"/>
      <c r="I341" s="52"/>
      <c r="J341" s="52"/>
      <c r="K341" s="52"/>
      <c r="L341" s="12" t="s">
        <v>28</v>
      </c>
      <c r="M341" s="37">
        <f aca="true" t="shared" si="325" ref="M341:M346">COUNTIF(AZ349:BK349,1)</f>
        <v>0</v>
      </c>
      <c r="N341" s="37">
        <f aca="true" t="shared" si="326" ref="N341:N346">COUNTIF(AZ349:BK349,2)</f>
        <v>0</v>
      </c>
      <c r="O341" s="37">
        <f aca="true" t="shared" si="327" ref="O341:O346">COUNTIF(AZ349:BK349,3)</f>
        <v>0</v>
      </c>
      <c r="P341" s="37">
        <f aca="true" t="shared" si="328" ref="P341:P346">COUNTIF(AZ349:BK349,4)</f>
        <v>0</v>
      </c>
      <c r="Q341" s="37">
        <f aca="true" t="shared" si="329" ref="Q341:Q346">COUNTIF(AZ349:BK349,5)</f>
        <v>0</v>
      </c>
      <c r="R341" s="38">
        <f aca="true" t="shared" si="330" ref="R341:R346">COUNTIF(AZ349:BK349,6)</f>
        <v>0</v>
      </c>
      <c r="S341" s="1"/>
      <c r="T341" s="117" t="s">
        <v>43</v>
      </c>
      <c r="U341" s="118"/>
      <c r="V341" s="119" t="s">
        <v>48</v>
      </c>
      <c r="W341" s="120"/>
      <c r="X341" s="1"/>
      <c r="Y341" s="53"/>
    </row>
    <row r="342" spans="2:25" ht="14.25" thickBot="1">
      <c r="B342" s="50"/>
      <c r="C342" s="1"/>
      <c r="D342" s="52"/>
      <c r="E342" s="52"/>
      <c r="F342" s="52"/>
      <c r="G342" s="52"/>
      <c r="H342" s="52"/>
      <c r="I342" s="52"/>
      <c r="J342" s="52"/>
      <c r="K342" s="52"/>
      <c r="L342" s="39" t="s">
        <v>29</v>
      </c>
      <c r="M342" s="37">
        <f t="shared" si="325"/>
        <v>0</v>
      </c>
      <c r="N342" s="37">
        <f t="shared" si="326"/>
        <v>0</v>
      </c>
      <c r="O342" s="37">
        <f t="shared" si="327"/>
        <v>0</v>
      </c>
      <c r="P342" s="37">
        <f t="shared" si="328"/>
        <v>0</v>
      </c>
      <c r="Q342" s="37">
        <f t="shared" si="329"/>
        <v>0</v>
      </c>
      <c r="R342" s="38">
        <f t="shared" si="330"/>
        <v>0</v>
      </c>
      <c r="S342" s="1"/>
      <c r="T342" s="121" t="s">
        <v>44</v>
      </c>
      <c r="U342" s="122"/>
      <c r="V342" s="111" t="s">
        <v>46</v>
      </c>
      <c r="W342" s="112"/>
      <c r="X342" s="1"/>
      <c r="Y342" s="53"/>
    </row>
    <row r="343" spans="2:25" ht="14.25" customHeight="1" thickBot="1">
      <c r="B343" s="50"/>
      <c r="C343" s="113" t="s">
        <v>40</v>
      </c>
      <c r="D343" s="123"/>
      <c r="E343" s="138">
        <f>(COUNTIF(M351:X351,1)*10)+(COUNTIF(M351:X351,2)*8)+(COUNTIF(M351:X351,3)*6)+(COUNTIF(M351:X351,4)*4)+(COUNTIF(M351:X351,5)*2)+(COUNTIF(M351:X351,6)*1)+(W344*J349)</f>
        <v>0</v>
      </c>
      <c r="F343" s="139"/>
      <c r="G343" s="52"/>
      <c r="H343" s="52"/>
      <c r="I343" s="52"/>
      <c r="J343" s="52"/>
      <c r="K343" s="52"/>
      <c r="L343" s="40" t="s">
        <v>30</v>
      </c>
      <c r="M343" s="37">
        <f t="shared" si="325"/>
        <v>0</v>
      </c>
      <c r="N343" s="37">
        <f t="shared" si="326"/>
        <v>0</v>
      </c>
      <c r="O343" s="37">
        <f t="shared" si="327"/>
        <v>0</v>
      </c>
      <c r="P343" s="37">
        <f t="shared" si="328"/>
        <v>0</v>
      </c>
      <c r="Q343" s="37">
        <f t="shared" si="329"/>
        <v>0</v>
      </c>
      <c r="R343" s="38">
        <f t="shared" si="330"/>
        <v>0</v>
      </c>
      <c r="S343" s="1"/>
      <c r="T343" s="126" t="s">
        <v>45</v>
      </c>
      <c r="U343" s="127"/>
      <c r="V343" s="128" t="s">
        <v>47</v>
      </c>
      <c r="W343" s="129"/>
      <c r="X343" s="1"/>
      <c r="Y343" s="53"/>
    </row>
    <row r="344" spans="2:25" ht="14.25" customHeight="1" thickBot="1">
      <c r="B344" s="50"/>
      <c r="C344" s="124"/>
      <c r="D344" s="125"/>
      <c r="E344" s="140"/>
      <c r="F344" s="141"/>
      <c r="G344" s="52"/>
      <c r="H344" s="52"/>
      <c r="I344" s="52"/>
      <c r="J344" s="52"/>
      <c r="K344" s="52"/>
      <c r="L344" s="41" t="s">
        <v>31</v>
      </c>
      <c r="M344" s="37">
        <f t="shared" si="325"/>
        <v>0</v>
      </c>
      <c r="N344" s="37">
        <f t="shared" si="326"/>
        <v>0</v>
      </c>
      <c r="O344" s="37">
        <f t="shared" si="327"/>
        <v>0</v>
      </c>
      <c r="P344" s="37">
        <f t="shared" si="328"/>
        <v>0</v>
      </c>
      <c r="Q344" s="37">
        <f t="shared" si="329"/>
        <v>0</v>
      </c>
      <c r="R344" s="38">
        <f t="shared" si="330"/>
        <v>0</v>
      </c>
      <c r="S344" s="1"/>
      <c r="T344" s="130" t="s">
        <v>49</v>
      </c>
      <c r="U344" s="131"/>
      <c r="V344" s="132"/>
      <c r="W344" s="136">
        <v>0</v>
      </c>
      <c r="X344" s="1"/>
      <c r="Y344" s="53"/>
    </row>
    <row r="345" spans="2:25" ht="14.25" customHeight="1" thickBot="1">
      <c r="B345" s="50"/>
      <c r="C345" s="113" t="s">
        <v>41</v>
      </c>
      <c r="D345" s="123"/>
      <c r="E345" s="138">
        <f>IF(ISERROR(E343/J349),0,E343/J349)</f>
        <v>0</v>
      </c>
      <c r="F345" s="139"/>
      <c r="G345" s="52"/>
      <c r="H345" s="52"/>
      <c r="I345" s="52"/>
      <c r="J345" s="52"/>
      <c r="K345" s="52"/>
      <c r="L345" s="42" t="s">
        <v>32</v>
      </c>
      <c r="M345" s="37">
        <f t="shared" si="325"/>
        <v>0</v>
      </c>
      <c r="N345" s="37">
        <f t="shared" si="326"/>
        <v>0</v>
      </c>
      <c r="O345" s="37">
        <f t="shared" si="327"/>
        <v>0</v>
      </c>
      <c r="P345" s="37">
        <f t="shared" si="328"/>
        <v>0</v>
      </c>
      <c r="Q345" s="37">
        <f t="shared" si="329"/>
        <v>0</v>
      </c>
      <c r="R345" s="38">
        <f t="shared" si="330"/>
        <v>0</v>
      </c>
      <c r="S345" s="1"/>
      <c r="T345" s="133"/>
      <c r="U345" s="134"/>
      <c r="V345" s="135"/>
      <c r="W345" s="137"/>
      <c r="X345" s="1"/>
      <c r="Y345" s="53"/>
    </row>
    <row r="346" spans="2:25" ht="14.25" customHeight="1" thickBot="1">
      <c r="B346" s="50"/>
      <c r="C346" s="124"/>
      <c r="D346" s="125"/>
      <c r="E346" s="140"/>
      <c r="F346" s="141"/>
      <c r="G346" s="52"/>
      <c r="H346" s="52"/>
      <c r="I346" s="52"/>
      <c r="J346" s="52"/>
      <c r="K346" s="52"/>
      <c r="L346" s="43" t="s">
        <v>33</v>
      </c>
      <c r="M346" s="44">
        <f t="shared" si="325"/>
        <v>0</v>
      </c>
      <c r="N346" s="44">
        <f t="shared" si="326"/>
        <v>0</v>
      </c>
      <c r="O346" s="44">
        <f t="shared" si="327"/>
        <v>0</v>
      </c>
      <c r="P346" s="44">
        <f t="shared" si="328"/>
        <v>0</v>
      </c>
      <c r="Q346" s="44">
        <f t="shared" si="329"/>
        <v>0</v>
      </c>
      <c r="R346" s="45">
        <f t="shared" si="330"/>
        <v>0</v>
      </c>
      <c r="S346" s="1"/>
      <c r="T346" s="1"/>
      <c r="U346" s="1"/>
      <c r="V346" s="1"/>
      <c r="W346" s="1"/>
      <c r="X346" s="1"/>
      <c r="Y346" s="53"/>
    </row>
    <row r="347" spans="2:25" ht="14.25" thickBot="1">
      <c r="B347" s="50"/>
      <c r="C347" s="1"/>
      <c r="D347" s="52"/>
      <c r="E347" s="52"/>
      <c r="F347" s="52"/>
      <c r="G347" s="52"/>
      <c r="H347" s="52"/>
      <c r="I347" s="52"/>
      <c r="J347" s="52"/>
      <c r="K347" s="5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53"/>
    </row>
    <row r="348" spans="2:49" ht="14.25" thickBot="1">
      <c r="B348" s="50"/>
      <c r="C348" s="28"/>
      <c r="D348" s="5" t="s">
        <v>16</v>
      </c>
      <c r="E348" s="6" t="s">
        <v>0</v>
      </c>
      <c r="F348" s="7" t="s">
        <v>1</v>
      </c>
      <c r="G348" s="8" t="s">
        <v>2</v>
      </c>
      <c r="H348" s="9" t="s">
        <v>3</v>
      </c>
      <c r="I348" s="10" t="s">
        <v>4</v>
      </c>
      <c r="J348" s="11"/>
      <c r="K348" s="52"/>
      <c r="L348" s="19"/>
      <c r="M348" s="115" t="s">
        <v>10</v>
      </c>
      <c r="N348" s="116"/>
      <c r="O348" s="115" t="s">
        <v>11</v>
      </c>
      <c r="P348" s="116"/>
      <c r="Q348" s="115" t="s">
        <v>12</v>
      </c>
      <c r="R348" s="116"/>
      <c r="S348" s="115" t="s">
        <v>13</v>
      </c>
      <c r="T348" s="116"/>
      <c r="U348" s="115" t="s">
        <v>14</v>
      </c>
      <c r="V348" s="116"/>
      <c r="W348" s="115" t="s">
        <v>15</v>
      </c>
      <c r="X348" s="116"/>
      <c r="Y348" s="53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2:63" ht="13.5">
      <c r="B349" s="50"/>
      <c r="C349" s="29" t="s">
        <v>17</v>
      </c>
      <c r="D349" s="3">
        <f>COUNTIF(M352:X352,1)</f>
        <v>0</v>
      </c>
      <c r="E349" s="3">
        <f>COUNTIF(M352:X352,2)</f>
        <v>0</v>
      </c>
      <c r="F349" s="3">
        <f>COUNTIF(M352:X352,3)</f>
        <v>0</v>
      </c>
      <c r="G349" s="3">
        <f>COUNTIF(M352:X352,4)</f>
        <v>0</v>
      </c>
      <c r="H349" s="3">
        <f>COUNTIF(M352:X352,5)</f>
        <v>0</v>
      </c>
      <c r="I349" s="3">
        <f>COUNTIF(M352:X352,6)</f>
        <v>0</v>
      </c>
      <c r="J349" s="13">
        <f>SUM(D349:I349)</f>
        <v>0</v>
      </c>
      <c r="K349" s="52"/>
      <c r="L349" s="20"/>
      <c r="M349" s="61"/>
      <c r="N349" s="62"/>
      <c r="O349" s="61"/>
      <c r="P349" s="62"/>
      <c r="Q349" s="61"/>
      <c r="R349" s="62"/>
      <c r="S349" s="61"/>
      <c r="T349" s="62"/>
      <c r="U349" s="61"/>
      <c r="V349" s="62"/>
      <c r="W349" s="61"/>
      <c r="X349" s="62"/>
      <c r="Y349" s="53"/>
      <c r="AG349" s="31">
        <f>COUNTIF(M351:X351,1)</f>
        <v>0</v>
      </c>
      <c r="AI349" t="s">
        <v>21</v>
      </c>
      <c r="AJ349">
        <f>SUMIF(M352:X352,1,M353:X353)</f>
        <v>0</v>
      </c>
      <c r="AK349">
        <f>SUMIF(M352:X352,1,M354:X354)</f>
        <v>0</v>
      </c>
      <c r="AL349" t="str">
        <f aca="true" t="shared" si="331" ref="AL349:AW349">IF(M352=1,M351,"-")</f>
        <v>-</v>
      </c>
      <c r="AM349" t="str">
        <f t="shared" si="331"/>
        <v>-</v>
      </c>
      <c r="AN349" t="str">
        <f t="shared" si="331"/>
        <v>-</v>
      </c>
      <c r="AO349" t="str">
        <f t="shared" si="331"/>
        <v>-</v>
      </c>
      <c r="AP349" t="str">
        <f t="shared" si="331"/>
        <v>-</v>
      </c>
      <c r="AQ349" t="str">
        <f t="shared" si="331"/>
        <v>-</v>
      </c>
      <c r="AR349" t="str">
        <f t="shared" si="331"/>
        <v>-</v>
      </c>
      <c r="AS349" t="str">
        <f t="shared" si="331"/>
        <v>-</v>
      </c>
      <c r="AT349" t="str">
        <f t="shared" si="331"/>
        <v>-</v>
      </c>
      <c r="AU349" t="str">
        <f t="shared" si="331"/>
        <v>-</v>
      </c>
      <c r="AV349" t="str">
        <f t="shared" si="331"/>
        <v>-</v>
      </c>
      <c r="AW349" t="str">
        <f t="shared" si="331"/>
        <v>-</v>
      </c>
      <c r="AY349" t="s">
        <v>28</v>
      </c>
      <c r="AZ349" t="str">
        <f aca="true" t="shared" si="332" ref="AZ349:BK349">IF(M350=1,M352,"-")</f>
        <v>-</v>
      </c>
      <c r="BA349" t="str">
        <f t="shared" si="332"/>
        <v>-</v>
      </c>
      <c r="BB349" t="str">
        <f t="shared" si="332"/>
        <v>-</v>
      </c>
      <c r="BC349" t="str">
        <f t="shared" si="332"/>
        <v>-</v>
      </c>
      <c r="BD349" t="str">
        <f t="shared" si="332"/>
        <v>-</v>
      </c>
      <c r="BE349" t="str">
        <f t="shared" si="332"/>
        <v>-</v>
      </c>
      <c r="BF349" t="str">
        <f t="shared" si="332"/>
        <v>-</v>
      </c>
      <c r="BG349" t="str">
        <f t="shared" si="332"/>
        <v>-</v>
      </c>
      <c r="BH349" t="str">
        <f t="shared" si="332"/>
        <v>-</v>
      </c>
      <c r="BI349" t="str">
        <f t="shared" si="332"/>
        <v>-</v>
      </c>
      <c r="BJ349" t="str">
        <f t="shared" si="332"/>
        <v>-</v>
      </c>
      <c r="BK349" t="str">
        <f t="shared" si="332"/>
        <v>-</v>
      </c>
    </row>
    <row r="350" spans="2:63" ht="13.5">
      <c r="B350" s="50"/>
      <c r="C350" s="29" t="s">
        <v>6</v>
      </c>
      <c r="D350" s="18">
        <f>IF(ISERROR(SUMIF(M352:X352,1,M353:X353)/D349),0,SUMIF(M352:X352,1,M353:X353)/D349)</f>
        <v>0</v>
      </c>
      <c r="E350" s="18">
        <f>IF(ISERROR(SUMIF(M352:X352,2,M353:X353)/E349),0,SUMIF(M352:X352,2,M353:X353)/E349)</f>
        <v>0</v>
      </c>
      <c r="F350" s="18">
        <f>IF(ISERROR(SUMIF(M352:X352,3,M353:X353)/F349),0,SUMIF(M352:X352,3,M353:X353)/F349)</f>
        <v>0</v>
      </c>
      <c r="G350" s="18">
        <f>IF(ISERROR(SUMIF(M352:X352,4,M353:X353)/G349),0,SUMIF(M352:X352,4,M353:X353)/G349)</f>
        <v>0</v>
      </c>
      <c r="H350" s="18">
        <f>IF(ISERROR(SUMIF(M352:X352,5,M353:X353)/H349),0,SUMIF(M352:X352,5,M353:X353)/H349)</f>
        <v>0</v>
      </c>
      <c r="I350" s="18">
        <f>IF(ISERROR(SUMIF(M352:X352,6,M353:X353)/I349),0,SUMIF(M352:X352,6,M353:X353)/I349)</f>
        <v>0</v>
      </c>
      <c r="J350" s="16">
        <f>IF(ISERROR(SUM(M353:X353)/J349),0,SUM(M353:X353)/J349)</f>
        <v>0</v>
      </c>
      <c r="K350" s="52"/>
      <c r="L350" s="20" t="s">
        <v>5</v>
      </c>
      <c r="M350" s="22"/>
      <c r="N350" s="23"/>
      <c r="O350" s="22"/>
      <c r="P350" s="23"/>
      <c r="Q350" s="22"/>
      <c r="R350" s="23"/>
      <c r="S350" s="22"/>
      <c r="T350" s="23"/>
      <c r="U350" s="22"/>
      <c r="V350" s="23"/>
      <c r="W350" s="22"/>
      <c r="X350" s="23"/>
      <c r="Y350" s="53"/>
      <c r="AG350" s="31">
        <f>COUNTIF(M351:X351,2)</f>
        <v>0</v>
      </c>
      <c r="AI350" t="s">
        <v>22</v>
      </c>
      <c r="AJ350">
        <f>SUMIF(M352:X352,2,M353:X353)</f>
        <v>0</v>
      </c>
      <c r="AK350">
        <f>SUMIF(M352:X352,2,M354:X354)</f>
        <v>0</v>
      </c>
      <c r="AL350" t="str">
        <f aca="true" t="shared" si="333" ref="AL350:AW350">IF(M352=2,M351,"-")</f>
        <v>-</v>
      </c>
      <c r="AM350" t="str">
        <f t="shared" si="333"/>
        <v>-</v>
      </c>
      <c r="AN350" t="str">
        <f t="shared" si="333"/>
        <v>-</v>
      </c>
      <c r="AO350" t="str">
        <f t="shared" si="333"/>
        <v>-</v>
      </c>
      <c r="AP350" t="str">
        <f t="shared" si="333"/>
        <v>-</v>
      </c>
      <c r="AQ350" t="str">
        <f t="shared" si="333"/>
        <v>-</v>
      </c>
      <c r="AR350" t="str">
        <f t="shared" si="333"/>
        <v>-</v>
      </c>
      <c r="AS350" t="str">
        <f t="shared" si="333"/>
        <v>-</v>
      </c>
      <c r="AT350" t="str">
        <f t="shared" si="333"/>
        <v>-</v>
      </c>
      <c r="AU350" t="str">
        <f t="shared" si="333"/>
        <v>-</v>
      </c>
      <c r="AV350" t="str">
        <f t="shared" si="333"/>
        <v>-</v>
      </c>
      <c r="AW350" t="str">
        <f t="shared" si="333"/>
        <v>-</v>
      </c>
      <c r="AY350" s="32" t="s">
        <v>29</v>
      </c>
      <c r="AZ350" t="str">
        <f aca="true" t="shared" si="334" ref="AZ350:BK350">IF(M350=2,M352,"-")</f>
        <v>-</v>
      </c>
      <c r="BA350" t="str">
        <f t="shared" si="334"/>
        <v>-</v>
      </c>
      <c r="BB350" t="str">
        <f t="shared" si="334"/>
        <v>-</v>
      </c>
      <c r="BC350" t="str">
        <f t="shared" si="334"/>
        <v>-</v>
      </c>
      <c r="BD350" t="str">
        <f t="shared" si="334"/>
        <v>-</v>
      </c>
      <c r="BE350" t="str">
        <f t="shared" si="334"/>
        <v>-</v>
      </c>
      <c r="BF350" t="str">
        <f t="shared" si="334"/>
        <v>-</v>
      </c>
      <c r="BG350" t="str">
        <f t="shared" si="334"/>
        <v>-</v>
      </c>
      <c r="BH350" t="str">
        <f t="shared" si="334"/>
        <v>-</v>
      </c>
      <c r="BI350" t="str">
        <f t="shared" si="334"/>
        <v>-</v>
      </c>
      <c r="BJ350" t="str">
        <f t="shared" si="334"/>
        <v>-</v>
      </c>
      <c r="BK350" t="str">
        <f t="shared" si="334"/>
        <v>-</v>
      </c>
    </row>
    <row r="351" spans="2:63" ht="13.5">
      <c r="B351" s="50"/>
      <c r="C351" s="29" t="s">
        <v>18</v>
      </c>
      <c r="D351" s="18">
        <f>IF(ISERROR(SUMIF(M352:X352,1,M354:X354)/D349),0,SUMIF(M352:X352,1,M354:X354)/D349)</f>
        <v>0</v>
      </c>
      <c r="E351" s="18">
        <f>IF(ISERROR(SUMIF(M352:X352,2,M354:X354)/E349),0,SUMIF(M352:X352,2,M354:X354)/E349)</f>
        <v>0</v>
      </c>
      <c r="F351" s="18">
        <f>IF(ISERROR(SUMIF(M352:X352,3,M354:X354)/F349),0,SUMIF(M352:X352,3,M354:X354)/F349)</f>
        <v>0</v>
      </c>
      <c r="G351" s="18">
        <f>IF(ISERROR(SUMIF(M352:X352,4,M354:X354)/G349),0,SUMIF(M352:X352,4,M354:X354)/G349)</f>
        <v>0</v>
      </c>
      <c r="H351" s="18">
        <f>IF(ISERROR(SUMIF(M352:X352,5,M354:X354)/H349),0,SUMIF(M352:X352,5,M354:X354)/H349)</f>
        <v>0</v>
      </c>
      <c r="I351" s="18">
        <f>IF(ISERROR(SUMIF(M352:X352,6,M354:X354)/I349),0,SUMIF(M352:X352,6,M354:X354)/I349)</f>
        <v>0</v>
      </c>
      <c r="J351" s="16">
        <f>IF(ISERROR(SUM(M354:X354)/J349),0,SUM(M354:X354)/J349)</f>
        <v>0</v>
      </c>
      <c r="K351" s="52"/>
      <c r="L351" s="20" t="s">
        <v>7</v>
      </c>
      <c r="M351" s="22"/>
      <c r="N351" s="23"/>
      <c r="O351" s="22"/>
      <c r="P351" s="23"/>
      <c r="Q351" s="22"/>
      <c r="R351" s="23"/>
      <c r="S351" s="22"/>
      <c r="T351" s="23"/>
      <c r="U351" s="22"/>
      <c r="V351" s="23"/>
      <c r="W351" s="22"/>
      <c r="X351" s="23"/>
      <c r="Y351" s="53"/>
      <c r="AG351" s="31">
        <f>COUNTIF(M351:X351,3)</f>
        <v>0</v>
      </c>
      <c r="AI351" t="s">
        <v>23</v>
      </c>
      <c r="AJ351">
        <f>SUMIF(M352:X352,3,M353:X353)</f>
        <v>0</v>
      </c>
      <c r="AK351">
        <f>SUMIF(M352:X352,3,M354:X354)</f>
        <v>0</v>
      </c>
      <c r="AL351" t="str">
        <f aca="true" t="shared" si="335" ref="AL351:AW351">IF(M352=3,M351,"-")</f>
        <v>-</v>
      </c>
      <c r="AM351" t="str">
        <f t="shared" si="335"/>
        <v>-</v>
      </c>
      <c r="AN351" t="str">
        <f t="shared" si="335"/>
        <v>-</v>
      </c>
      <c r="AO351" t="str">
        <f t="shared" si="335"/>
        <v>-</v>
      </c>
      <c r="AP351" t="str">
        <f t="shared" si="335"/>
        <v>-</v>
      </c>
      <c r="AQ351" t="str">
        <f t="shared" si="335"/>
        <v>-</v>
      </c>
      <c r="AR351" t="str">
        <f t="shared" si="335"/>
        <v>-</v>
      </c>
      <c r="AS351" t="str">
        <f t="shared" si="335"/>
        <v>-</v>
      </c>
      <c r="AT351" t="str">
        <f t="shared" si="335"/>
        <v>-</v>
      </c>
      <c r="AU351" t="str">
        <f t="shared" si="335"/>
        <v>-</v>
      </c>
      <c r="AV351" t="str">
        <f t="shared" si="335"/>
        <v>-</v>
      </c>
      <c r="AW351" t="str">
        <f t="shared" si="335"/>
        <v>-</v>
      </c>
      <c r="AY351" s="33" t="s">
        <v>30</v>
      </c>
      <c r="AZ351" t="str">
        <f aca="true" t="shared" si="336" ref="AZ351:BK351">IF(M350=3,M352,"-")</f>
        <v>-</v>
      </c>
      <c r="BA351" t="str">
        <f t="shared" si="336"/>
        <v>-</v>
      </c>
      <c r="BB351" t="str">
        <f t="shared" si="336"/>
        <v>-</v>
      </c>
      <c r="BC351" t="str">
        <f t="shared" si="336"/>
        <v>-</v>
      </c>
      <c r="BD351" t="str">
        <f t="shared" si="336"/>
        <v>-</v>
      </c>
      <c r="BE351" t="str">
        <f t="shared" si="336"/>
        <v>-</v>
      </c>
      <c r="BF351" t="str">
        <f t="shared" si="336"/>
        <v>-</v>
      </c>
      <c r="BG351" t="str">
        <f t="shared" si="336"/>
        <v>-</v>
      </c>
      <c r="BH351" t="str">
        <f t="shared" si="336"/>
        <v>-</v>
      </c>
      <c r="BI351" t="str">
        <f t="shared" si="336"/>
        <v>-</v>
      </c>
      <c r="BJ351" t="str">
        <f t="shared" si="336"/>
        <v>-</v>
      </c>
      <c r="BK351" t="str">
        <f t="shared" si="336"/>
        <v>-</v>
      </c>
    </row>
    <row r="352" spans="2:63" ht="13.5">
      <c r="B352" s="50"/>
      <c r="C352" s="29" t="s">
        <v>19</v>
      </c>
      <c r="D352" s="3">
        <f>COUNTIF(AL349:AW349,1)</f>
        <v>0</v>
      </c>
      <c r="E352" s="3">
        <f>COUNTIF(AL350:AW350,1)</f>
        <v>0</v>
      </c>
      <c r="F352" s="3">
        <f>COUNTIF(AL351:AW351,1)</f>
        <v>0</v>
      </c>
      <c r="G352" s="3">
        <f>COUNTIF(AL352:AW352,1)</f>
        <v>0</v>
      </c>
      <c r="H352" s="3">
        <f>COUNTIF(AL353:AW353,1)</f>
        <v>0</v>
      </c>
      <c r="I352" s="3">
        <f>COUNTIF(AL354:AW354,1)</f>
        <v>0</v>
      </c>
      <c r="J352" s="13">
        <f>COUNTIF(M351:X351,1)</f>
        <v>0</v>
      </c>
      <c r="K352" s="52"/>
      <c r="L352" s="20" t="s">
        <v>9</v>
      </c>
      <c r="M352" s="22"/>
      <c r="N352" s="23"/>
      <c r="O352" s="22"/>
      <c r="P352" s="23"/>
      <c r="Q352" s="22"/>
      <c r="R352" s="23"/>
      <c r="S352" s="22"/>
      <c r="T352" s="23"/>
      <c r="U352" s="22"/>
      <c r="V352" s="23"/>
      <c r="W352" s="22"/>
      <c r="X352" s="23"/>
      <c r="Y352" s="53"/>
      <c r="AG352" s="31">
        <f>COUNTIF(M351:X351,4)</f>
        <v>0</v>
      </c>
      <c r="AI352" t="s">
        <v>24</v>
      </c>
      <c r="AJ352">
        <f>SUMIF(M352:X352,4,M353:X353)</f>
        <v>0</v>
      </c>
      <c r="AK352">
        <f>SUMIF(M352:X352,4,M354:X354)</f>
        <v>0</v>
      </c>
      <c r="AL352" t="str">
        <f aca="true" t="shared" si="337" ref="AL352:AW352">IF(M352=4,M351,"-")</f>
        <v>-</v>
      </c>
      <c r="AM352" t="str">
        <f t="shared" si="337"/>
        <v>-</v>
      </c>
      <c r="AN352" t="str">
        <f t="shared" si="337"/>
        <v>-</v>
      </c>
      <c r="AO352" t="str">
        <f t="shared" si="337"/>
        <v>-</v>
      </c>
      <c r="AP352" t="str">
        <f t="shared" si="337"/>
        <v>-</v>
      </c>
      <c r="AQ352" t="str">
        <f t="shared" si="337"/>
        <v>-</v>
      </c>
      <c r="AR352" t="str">
        <f t="shared" si="337"/>
        <v>-</v>
      </c>
      <c r="AS352" t="str">
        <f t="shared" si="337"/>
        <v>-</v>
      </c>
      <c r="AT352" t="str">
        <f t="shared" si="337"/>
        <v>-</v>
      </c>
      <c r="AU352" t="str">
        <f t="shared" si="337"/>
        <v>-</v>
      </c>
      <c r="AV352" t="str">
        <f t="shared" si="337"/>
        <v>-</v>
      </c>
      <c r="AW352" t="str">
        <f t="shared" si="337"/>
        <v>-</v>
      </c>
      <c r="AY352" s="34" t="s">
        <v>31</v>
      </c>
      <c r="AZ352" t="str">
        <f aca="true" t="shared" si="338" ref="AZ352:BK352">IF(M350=4,M352,"-")</f>
        <v>-</v>
      </c>
      <c r="BA352" t="str">
        <f t="shared" si="338"/>
        <v>-</v>
      </c>
      <c r="BB352" t="str">
        <f t="shared" si="338"/>
        <v>-</v>
      </c>
      <c r="BC352" t="str">
        <f t="shared" si="338"/>
        <v>-</v>
      </c>
      <c r="BD352" t="str">
        <f t="shared" si="338"/>
        <v>-</v>
      </c>
      <c r="BE352" t="str">
        <f t="shared" si="338"/>
        <v>-</v>
      </c>
      <c r="BF352" t="str">
        <f t="shared" si="338"/>
        <v>-</v>
      </c>
      <c r="BG352" t="str">
        <f t="shared" si="338"/>
        <v>-</v>
      </c>
      <c r="BH352" t="str">
        <f t="shared" si="338"/>
        <v>-</v>
      </c>
      <c r="BI352" t="str">
        <f t="shared" si="338"/>
        <v>-</v>
      </c>
      <c r="BJ352" t="str">
        <f t="shared" si="338"/>
        <v>-</v>
      </c>
      <c r="BK352" t="str">
        <f t="shared" si="338"/>
        <v>-</v>
      </c>
    </row>
    <row r="353" spans="2:63" ht="13.5">
      <c r="B353" s="50"/>
      <c r="C353" s="29" t="s">
        <v>20</v>
      </c>
      <c r="D353" s="3">
        <f>COUNTIF(AL349:AW349,2)</f>
        <v>0</v>
      </c>
      <c r="E353" s="3">
        <f>COUNTIF(AL350:AW350,2)</f>
        <v>0</v>
      </c>
      <c r="F353" s="3">
        <f>COUNTIF(AL351:AW351,2)</f>
        <v>0</v>
      </c>
      <c r="G353" s="3">
        <f>COUNTIF(AL352:AW352,2)</f>
        <v>0</v>
      </c>
      <c r="H353" s="3">
        <f>COUNTIF(AL353:AW353,2)</f>
        <v>0</v>
      </c>
      <c r="I353" s="3">
        <f>COUNTIF(AL354:AW354,2)</f>
        <v>0</v>
      </c>
      <c r="J353" s="13">
        <f>COUNTIF(M351:X351,2)</f>
        <v>0</v>
      </c>
      <c r="K353" s="52"/>
      <c r="L353" s="20" t="s">
        <v>6</v>
      </c>
      <c r="M353" s="24"/>
      <c r="N353" s="25"/>
      <c r="O353" s="24"/>
      <c r="P353" s="25"/>
      <c r="Q353" s="24"/>
      <c r="R353" s="25"/>
      <c r="S353" s="24"/>
      <c r="T353" s="25"/>
      <c r="U353" s="24"/>
      <c r="V353" s="25"/>
      <c r="W353" s="24"/>
      <c r="X353" s="25"/>
      <c r="Y353" s="53"/>
      <c r="AG353" s="31">
        <f>COUNTIF(M351:X351,5)</f>
        <v>0</v>
      </c>
      <c r="AI353" t="s">
        <v>25</v>
      </c>
      <c r="AJ353">
        <f>SUMIF(M352:X352,5,M353:X353)</f>
        <v>0</v>
      </c>
      <c r="AK353">
        <f>SUMIF(M352:X352,5,M354:X354)</f>
        <v>0</v>
      </c>
      <c r="AL353" t="str">
        <f aca="true" t="shared" si="339" ref="AL353:AW353">IF(M352=5,M351,"-")</f>
        <v>-</v>
      </c>
      <c r="AM353" t="str">
        <f t="shared" si="339"/>
        <v>-</v>
      </c>
      <c r="AN353" t="str">
        <f t="shared" si="339"/>
        <v>-</v>
      </c>
      <c r="AO353" t="str">
        <f t="shared" si="339"/>
        <v>-</v>
      </c>
      <c r="AP353" t="str">
        <f t="shared" si="339"/>
        <v>-</v>
      </c>
      <c r="AQ353" t="str">
        <f t="shared" si="339"/>
        <v>-</v>
      </c>
      <c r="AR353" t="str">
        <f t="shared" si="339"/>
        <v>-</v>
      </c>
      <c r="AS353" t="str">
        <f t="shared" si="339"/>
        <v>-</v>
      </c>
      <c r="AT353" t="str">
        <f t="shared" si="339"/>
        <v>-</v>
      </c>
      <c r="AU353" t="str">
        <f t="shared" si="339"/>
        <v>-</v>
      </c>
      <c r="AV353" t="str">
        <f t="shared" si="339"/>
        <v>-</v>
      </c>
      <c r="AW353" t="str">
        <f t="shared" si="339"/>
        <v>-</v>
      </c>
      <c r="AY353" s="35" t="s">
        <v>32</v>
      </c>
      <c r="AZ353" t="str">
        <f aca="true" t="shared" si="340" ref="AZ353:BK353">IF(M350=5,M352,"-")</f>
        <v>-</v>
      </c>
      <c r="BA353" t="str">
        <f t="shared" si="340"/>
        <v>-</v>
      </c>
      <c r="BB353" t="str">
        <f t="shared" si="340"/>
        <v>-</v>
      </c>
      <c r="BC353" t="str">
        <f t="shared" si="340"/>
        <v>-</v>
      </c>
      <c r="BD353" t="str">
        <f t="shared" si="340"/>
        <v>-</v>
      </c>
      <c r="BE353" t="str">
        <f t="shared" si="340"/>
        <v>-</v>
      </c>
      <c r="BF353" t="str">
        <f t="shared" si="340"/>
        <v>-</v>
      </c>
      <c r="BG353" t="str">
        <f t="shared" si="340"/>
        <v>-</v>
      </c>
      <c r="BH353" t="str">
        <f t="shared" si="340"/>
        <v>-</v>
      </c>
      <c r="BI353" t="str">
        <f t="shared" si="340"/>
        <v>-</v>
      </c>
      <c r="BJ353" t="str">
        <f t="shared" si="340"/>
        <v>-</v>
      </c>
      <c r="BK353" t="str">
        <f t="shared" si="340"/>
        <v>-</v>
      </c>
    </row>
    <row r="354" spans="2:63" ht="14.25" thickBot="1">
      <c r="B354" s="50"/>
      <c r="C354" s="30" t="s">
        <v>27</v>
      </c>
      <c r="D354" s="15">
        <f aca="true" t="shared" si="341" ref="D354:J354">IF(ISERROR(SUM(D352:D353)/D349),0,SUM(D352:D353)/D349)*100</f>
        <v>0</v>
      </c>
      <c r="E354" s="15">
        <f t="shared" si="341"/>
        <v>0</v>
      </c>
      <c r="F354" s="15">
        <f t="shared" si="341"/>
        <v>0</v>
      </c>
      <c r="G354" s="15">
        <f t="shared" si="341"/>
        <v>0</v>
      </c>
      <c r="H354" s="15">
        <f t="shared" si="341"/>
        <v>0</v>
      </c>
      <c r="I354" s="15">
        <f t="shared" si="341"/>
        <v>0</v>
      </c>
      <c r="J354" s="17">
        <f t="shared" si="341"/>
        <v>0</v>
      </c>
      <c r="K354" s="52"/>
      <c r="L354" s="21" t="s">
        <v>8</v>
      </c>
      <c r="M354" s="26"/>
      <c r="N354" s="27"/>
      <c r="O354" s="26"/>
      <c r="P354" s="27"/>
      <c r="Q354" s="26"/>
      <c r="R354" s="27"/>
      <c r="S354" s="26"/>
      <c r="T354" s="27"/>
      <c r="U354" s="26"/>
      <c r="V354" s="27"/>
      <c r="W354" s="26"/>
      <c r="X354" s="27"/>
      <c r="Y354" s="53"/>
      <c r="AG354" s="31">
        <f>COUNTIF(M351:X351,6)</f>
        <v>0</v>
      </c>
      <c r="AI354" t="s">
        <v>26</v>
      </c>
      <c r="AJ354">
        <f>SUMIF(M352:X352,6,M353:X353)</f>
        <v>0</v>
      </c>
      <c r="AK354">
        <f>SUMIF(M352:X352,6,M354:X354)</f>
        <v>0</v>
      </c>
      <c r="AL354" t="str">
        <f aca="true" t="shared" si="342" ref="AL354:AW354">IF(M352=6,M351,"-")</f>
        <v>-</v>
      </c>
      <c r="AM354" t="str">
        <f t="shared" si="342"/>
        <v>-</v>
      </c>
      <c r="AN354" t="str">
        <f t="shared" si="342"/>
        <v>-</v>
      </c>
      <c r="AO354" t="str">
        <f t="shared" si="342"/>
        <v>-</v>
      </c>
      <c r="AP354" t="str">
        <f t="shared" si="342"/>
        <v>-</v>
      </c>
      <c r="AQ354" t="str">
        <f t="shared" si="342"/>
        <v>-</v>
      </c>
      <c r="AR354" t="str">
        <f t="shared" si="342"/>
        <v>-</v>
      </c>
      <c r="AS354" t="str">
        <f t="shared" si="342"/>
        <v>-</v>
      </c>
      <c r="AT354" t="str">
        <f t="shared" si="342"/>
        <v>-</v>
      </c>
      <c r="AU354" t="str">
        <f t="shared" si="342"/>
        <v>-</v>
      </c>
      <c r="AV354" t="str">
        <f t="shared" si="342"/>
        <v>-</v>
      </c>
      <c r="AW354" t="str">
        <f t="shared" si="342"/>
        <v>-</v>
      </c>
      <c r="AY354" s="36" t="s">
        <v>33</v>
      </c>
      <c r="AZ354" t="str">
        <f aca="true" t="shared" si="343" ref="AZ354:BK354">IF(M350=6,M352,"-")</f>
        <v>-</v>
      </c>
      <c r="BA354" t="str">
        <f t="shared" si="343"/>
        <v>-</v>
      </c>
      <c r="BB354" t="str">
        <f t="shared" si="343"/>
        <v>-</v>
      </c>
      <c r="BC354" t="str">
        <f t="shared" si="343"/>
        <v>-</v>
      </c>
      <c r="BD354" t="str">
        <f t="shared" si="343"/>
        <v>-</v>
      </c>
      <c r="BE354" t="str">
        <f t="shared" si="343"/>
        <v>-</v>
      </c>
      <c r="BF354" t="str">
        <f t="shared" si="343"/>
        <v>-</v>
      </c>
      <c r="BG354" t="str">
        <f t="shared" si="343"/>
        <v>-</v>
      </c>
      <c r="BH354" t="str">
        <f t="shared" si="343"/>
        <v>-</v>
      </c>
      <c r="BI354" t="str">
        <f t="shared" si="343"/>
        <v>-</v>
      </c>
      <c r="BJ354" t="str">
        <f t="shared" si="343"/>
        <v>-</v>
      </c>
      <c r="BK354" t="str">
        <f t="shared" si="343"/>
        <v>-</v>
      </c>
    </row>
    <row r="355" spans="2:25" ht="14.25" thickBot="1">
      <c r="B355" s="54"/>
      <c r="C355" s="55"/>
      <c r="D355" s="56"/>
      <c r="E355" s="56"/>
      <c r="F355" s="56"/>
      <c r="G355" s="56"/>
      <c r="H355" s="56"/>
      <c r="I355" s="56"/>
      <c r="J355" s="56"/>
      <c r="K355" s="56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7"/>
    </row>
    <row r="357" ht="14.25" thickBot="1"/>
    <row r="358" spans="2:25" ht="13.5">
      <c r="B358" s="46"/>
      <c r="C358" s="47"/>
      <c r="D358" s="48"/>
      <c r="E358" s="48"/>
      <c r="F358" s="48"/>
      <c r="G358" s="48"/>
      <c r="H358" s="48"/>
      <c r="I358" s="48"/>
      <c r="J358" s="48"/>
      <c r="K358" s="48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9"/>
    </row>
    <row r="359" spans="2:25" ht="14.25" thickBot="1">
      <c r="B359" s="50">
        <v>18</v>
      </c>
      <c r="C359" s="144" t="s">
        <v>60</v>
      </c>
      <c r="D359" s="144"/>
      <c r="E359" s="144"/>
      <c r="F359" s="145" t="s">
        <v>62</v>
      </c>
      <c r="G359" s="143"/>
      <c r="H359" s="143"/>
      <c r="I359" s="143"/>
      <c r="J359" s="52"/>
      <c r="K359" s="5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53"/>
    </row>
    <row r="360" spans="2:25" ht="14.25" thickBot="1">
      <c r="B360" s="50"/>
      <c r="C360" s="142" t="s">
        <v>61</v>
      </c>
      <c r="D360" s="142"/>
      <c r="E360" s="142"/>
      <c r="F360" s="143"/>
      <c r="G360" s="143"/>
      <c r="H360" s="143"/>
      <c r="I360" s="143"/>
      <c r="J360" s="52"/>
      <c r="K360" s="52"/>
      <c r="L360" s="4"/>
      <c r="M360" s="5" t="s">
        <v>34</v>
      </c>
      <c r="N360" s="5" t="s">
        <v>35</v>
      </c>
      <c r="O360" s="5" t="s">
        <v>36</v>
      </c>
      <c r="P360" s="5" t="s">
        <v>37</v>
      </c>
      <c r="Q360" s="5" t="s">
        <v>38</v>
      </c>
      <c r="R360" s="11" t="s">
        <v>39</v>
      </c>
      <c r="S360" s="1"/>
      <c r="T360" s="1"/>
      <c r="U360" s="1"/>
      <c r="V360" s="1"/>
      <c r="W360" s="1"/>
      <c r="X360" s="1"/>
      <c r="Y360" s="53"/>
    </row>
    <row r="361" spans="2:25" ht="13.5">
      <c r="B361" s="50"/>
      <c r="C361" s="1"/>
      <c r="D361" s="52"/>
      <c r="E361" s="52"/>
      <c r="F361" s="52"/>
      <c r="G361" s="52"/>
      <c r="H361" s="52"/>
      <c r="I361" s="52"/>
      <c r="J361" s="52"/>
      <c r="K361" s="52"/>
      <c r="L361" s="12" t="s">
        <v>28</v>
      </c>
      <c r="M361" s="37">
        <f aca="true" t="shared" si="344" ref="M361:M366">COUNTIF(AZ369:BK369,1)</f>
        <v>0</v>
      </c>
      <c r="N361" s="37">
        <f aca="true" t="shared" si="345" ref="N361:N366">COUNTIF(AZ369:BK369,2)</f>
        <v>0</v>
      </c>
      <c r="O361" s="37">
        <f aca="true" t="shared" si="346" ref="O361:O366">COUNTIF(AZ369:BK369,3)</f>
        <v>0</v>
      </c>
      <c r="P361" s="37">
        <f aca="true" t="shared" si="347" ref="P361:P366">COUNTIF(AZ369:BK369,4)</f>
        <v>0</v>
      </c>
      <c r="Q361" s="37">
        <f aca="true" t="shared" si="348" ref="Q361:Q366">COUNTIF(AZ369:BK369,5)</f>
        <v>0</v>
      </c>
      <c r="R361" s="38">
        <f aca="true" t="shared" si="349" ref="R361:R366">COUNTIF(AZ369:BK369,6)</f>
        <v>0</v>
      </c>
      <c r="S361" s="1"/>
      <c r="T361" s="117" t="s">
        <v>43</v>
      </c>
      <c r="U361" s="118"/>
      <c r="V361" s="119" t="s">
        <v>48</v>
      </c>
      <c r="W361" s="120"/>
      <c r="X361" s="1"/>
      <c r="Y361" s="53"/>
    </row>
    <row r="362" spans="2:25" ht="14.25" thickBot="1">
      <c r="B362" s="50"/>
      <c r="C362" s="1"/>
      <c r="D362" s="52"/>
      <c r="E362" s="52"/>
      <c r="F362" s="52"/>
      <c r="G362" s="52"/>
      <c r="H362" s="52"/>
      <c r="I362" s="52"/>
      <c r="J362" s="52"/>
      <c r="K362" s="52"/>
      <c r="L362" s="39" t="s">
        <v>29</v>
      </c>
      <c r="M362" s="37">
        <f t="shared" si="344"/>
        <v>0</v>
      </c>
      <c r="N362" s="37">
        <f t="shared" si="345"/>
        <v>0</v>
      </c>
      <c r="O362" s="37">
        <f t="shared" si="346"/>
        <v>0</v>
      </c>
      <c r="P362" s="37">
        <f t="shared" si="347"/>
        <v>0</v>
      </c>
      <c r="Q362" s="37">
        <f t="shared" si="348"/>
        <v>0</v>
      </c>
      <c r="R362" s="38">
        <f t="shared" si="349"/>
        <v>0</v>
      </c>
      <c r="S362" s="1"/>
      <c r="T362" s="121" t="s">
        <v>44</v>
      </c>
      <c r="U362" s="122"/>
      <c r="V362" s="111" t="s">
        <v>46</v>
      </c>
      <c r="W362" s="112"/>
      <c r="X362" s="1"/>
      <c r="Y362" s="53"/>
    </row>
    <row r="363" spans="2:25" ht="14.25" customHeight="1" thickBot="1">
      <c r="B363" s="50"/>
      <c r="C363" s="113" t="s">
        <v>40</v>
      </c>
      <c r="D363" s="123"/>
      <c r="E363" s="138">
        <f>(COUNTIF(M371:X371,1)*10)+(COUNTIF(M371:X371,2)*8)+(COUNTIF(M371:X371,3)*6)+(COUNTIF(M371:X371,4)*4)+(COUNTIF(M371:X371,5)*2)+(COUNTIF(M371:X371,6)*1)+(W364*J369)</f>
        <v>0</v>
      </c>
      <c r="F363" s="139"/>
      <c r="G363" s="52"/>
      <c r="H363" s="52"/>
      <c r="I363" s="52"/>
      <c r="J363" s="52"/>
      <c r="K363" s="52"/>
      <c r="L363" s="40" t="s">
        <v>30</v>
      </c>
      <c r="M363" s="37">
        <f t="shared" si="344"/>
        <v>0</v>
      </c>
      <c r="N363" s="37">
        <f t="shared" si="345"/>
        <v>0</v>
      </c>
      <c r="O363" s="37">
        <f t="shared" si="346"/>
        <v>0</v>
      </c>
      <c r="P363" s="37">
        <f t="shared" si="347"/>
        <v>0</v>
      </c>
      <c r="Q363" s="37">
        <f t="shared" si="348"/>
        <v>0</v>
      </c>
      <c r="R363" s="38">
        <f t="shared" si="349"/>
        <v>0</v>
      </c>
      <c r="S363" s="1"/>
      <c r="T363" s="126" t="s">
        <v>45</v>
      </c>
      <c r="U363" s="127"/>
      <c r="V363" s="128" t="s">
        <v>47</v>
      </c>
      <c r="W363" s="129"/>
      <c r="X363" s="1"/>
      <c r="Y363" s="53"/>
    </row>
    <row r="364" spans="2:25" ht="14.25" customHeight="1" thickBot="1">
      <c r="B364" s="50"/>
      <c r="C364" s="124"/>
      <c r="D364" s="125"/>
      <c r="E364" s="140"/>
      <c r="F364" s="141"/>
      <c r="G364" s="52"/>
      <c r="H364" s="52"/>
      <c r="I364" s="52"/>
      <c r="J364" s="52"/>
      <c r="K364" s="52"/>
      <c r="L364" s="41" t="s">
        <v>31</v>
      </c>
      <c r="M364" s="37">
        <f t="shared" si="344"/>
        <v>0</v>
      </c>
      <c r="N364" s="37">
        <f t="shared" si="345"/>
        <v>0</v>
      </c>
      <c r="O364" s="37">
        <f t="shared" si="346"/>
        <v>0</v>
      </c>
      <c r="P364" s="37">
        <f t="shared" si="347"/>
        <v>0</v>
      </c>
      <c r="Q364" s="37">
        <f t="shared" si="348"/>
        <v>0</v>
      </c>
      <c r="R364" s="38">
        <f t="shared" si="349"/>
        <v>0</v>
      </c>
      <c r="S364" s="1"/>
      <c r="T364" s="130" t="s">
        <v>49</v>
      </c>
      <c r="U364" s="131"/>
      <c r="V364" s="132"/>
      <c r="W364" s="136">
        <v>0</v>
      </c>
      <c r="X364" s="1"/>
      <c r="Y364" s="53"/>
    </row>
    <row r="365" spans="2:25" ht="14.25" customHeight="1" thickBot="1">
      <c r="B365" s="50"/>
      <c r="C365" s="113" t="s">
        <v>41</v>
      </c>
      <c r="D365" s="123"/>
      <c r="E365" s="138">
        <f>IF(ISERROR(E363/J369),0,E363/J369)</f>
        <v>0</v>
      </c>
      <c r="F365" s="139"/>
      <c r="G365" s="52"/>
      <c r="H365" s="52"/>
      <c r="I365" s="52"/>
      <c r="J365" s="52"/>
      <c r="K365" s="52"/>
      <c r="L365" s="42" t="s">
        <v>32</v>
      </c>
      <c r="M365" s="37">
        <f t="shared" si="344"/>
        <v>0</v>
      </c>
      <c r="N365" s="37">
        <f t="shared" si="345"/>
        <v>0</v>
      </c>
      <c r="O365" s="37">
        <f t="shared" si="346"/>
        <v>0</v>
      </c>
      <c r="P365" s="37">
        <f t="shared" si="347"/>
        <v>0</v>
      </c>
      <c r="Q365" s="37">
        <f t="shared" si="348"/>
        <v>0</v>
      </c>
      <c r="R365" s="38">
        <f t="shared" si="349"/>
        <v>0</v>
      </c>
      <c r="S365" s="1"/>
      <c r="T365" s="133"/>
      <c r="U365" s="134"/>
      <c r="V365" s="135"/>
      <c r="W365" s="137"/>
      <c r="X365" s="1"/>
      <c r="Y365" s="53"/>
    </row>
    <row r="366" spans="2:25" ht="14.25" customHeight="1" thickBot="1">
      <c r="B366" s="50"/>
      <c r="C366" s="124"/>
      <c r="D366" s="125"/>
      <c r="E366" s="140"/>
      <c r="F366" s="141"/>
      <c r="G366" s="52"/>
      <c r="H366" s="52"/>
      <c r="I366" s="52"/>
      <c r="J366" s="52"/>
      <c r="K366" s="52"/>
      <c r="L366" s="43" t="s">
        <v>33</v>
      </c>
      <c r="M366" s="44">
        <f t="shared" si="344"/>
        <v>0</v>
      </c>
      <c r="N366" s="44">
        <f t="shared" si="345"/>
        <v>0</v>
      </c>
      <c r="O366" s="44">
        <f t="shared" si="346"/>
        <v>0</v>
      </c>
      <c r="P366" s="44">
        <f t="shared" si="347"/>
        <v>0</v>
      </c>
      <c r="Q366" s="44">
        <f t="shared" si="348"/>
        <v>0</v>
      </c>
      <c r="R366" s="45">
        <f t="shared" si="349"/>
        <v>0</v>
      </c>
      <c r="S366" s="1"/>
      <c r="T366" s="1"/>
      <c r="U366" s="1"/>
      <c r="V366" s="1"/>
      <c r="W366" s="1"/>
      <c r="X366" s="1"/>
      <c r="Y366" s="53"/>
    </row>
    <row r="367" spans="2:25" ht="14.25" thickBot="1">
      <c r="B367" s="50"/>
      <c r="C367" s="1"/>
      <c r="D367" s="52"/>
      <c r="E367" s="52"/>
      <c r="F367" s="52"/>
      <c r="G367" s="52"/>
      <c r="H367" s="52"/>
      <c r="I367" s="52"/>
      <c r="J367" s="52"/>
      <c r="K367" s="5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53"/>
    </row>
    <row r="368" spans="2:49" ht="14.25" thickBot="1">
      <c r="B368" s="50"/>
      <c r="C368" s="28"/>
      <c r="D368" s="5" t="s">
        <v>16</v>
      </c>
      <c r="E368" s="6" t="s">
        <v>0</v>
      </c>
      <c r="F368" s="7" t="s">
        <v>1</v>
      </c>
      <c r="G368" s="8" t="s">
        <v>2</v>
      </c>
      <c r="H368" s="9" t="s">
        <v>3</v>
      </c>
      <c r="I368" s="10" t="s">
        <v>4</v>
      </c>
      <c r="J368" s="11"/>
      <c r="K368" s="52"/>
      <c r="L368" s="19"/>
      <c r="M368" s="115" t="s">
        <v>10</v>
      </c>
      <c r="N368" s="116"/>
      <c r="O368" s="115" t="s">
        <v>11</v>
      </c>
      <c r="P368" s="116"/>
      <c r="Q368" s="115" t="s">
        <v>12</v>
      </c>
      <c r="R368" s="116"/>
      <c r="S368" s="115" t="s">
        <v>13</v>
      </c>
      <c r="T368" s="116"/>
      <c r="U368" s="115" t="s">
        <v>14</v>
      </c>
      <c r="V368" s="116"/>
      <c r="W368" s="115" t="s">
        <v>15</v>
      </c>
      <c r="X368" s="116"/>
      <c r="Y368" s="53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2:63" ht="13.5">
      <c r="B369" s="50"/>
      <c r="C369" s="29" t="s">
        <v>17</v>
      </c>
      <c r="D369" s="3">
        <f>COUNTIF(M372:X372,1)</f>
        <v>0</v>
      </c>
      <c r="E369" s="3">
        <f>COUNTIF(M372:X372,2)</f>
        <v>0</v>
      </c>
      <c r="F369" s="3">
        <f>COUNTIF(M372:X372,3)</f>
        <v>0</v>
      </c>
      <c r="G369" s="3">
        <f>COUNTIF(M372:X372,4)</f>
        <v>0</v>
      </c>
      <c r="H369" s="3">
        <f>COUNTIF(M372:X372,5)</f>
        <v>0</v>
      </c>
      <c r="I369" s="3">
        <f>COUNTIF(M372:X372,6)</f>
        <v>0</v>
      </c>
      <c r="J369" s="13">
        <f>SUM(D369:I369)</f>
        <v>0</v>
      </c>
      <c r="K369" s="52"/>
      <c r="L369" s="20"/>
      <c r="M369" s="61"/>
      <c r="N369" s="62"/>
      <c r="O369" s="61"/>
      <c r="P369" s="62"/>
      <c r="Q369" s="61"/>
      <c r="R369" s="62"/>
      <c r="S369" s="61"/>
      <c r="T369" s="62"/>
      <c r="U369" s="61"/>
      <c r="V369" s="62"/>
      <c r="W369" s="61"/>
      <c r="X369" s="62"/>
      <c r="Y369" s="53"/>
      <c r="AG369" s="31">
        <f>COUNTIF(M371:X371,1)</f>
        <v>0</v>
      </c>
      <c r="AI369" t="s">
        <v>21</v>
      </c>
      <c r="AJ369">
        <f>SUMIF(M372:X372,1,M373:X373)</f>
        <v>0</v>
      </c>
      <c r="AK369">
        <f>SUMIF(M372:X372,1,M374:X374)</f>
        <v>0</v>
      </c>
      <c r="AL369" t="str">
        <f aca="true" t="shared" si="350" ref="AL369:AW369">IF(M372=1,M371,"-")</f>
        <v>-</v>
      </c>
      <c r="AM369" t="str">
        <f t="shared" si="350"/>
        <v>-</v>
      </c>
      <c r="AN369" t="str">
        <f t="shared" si="350"/>
        <v>-</v>
      </c>
      <c r="AO369" t="str">
        <f t="shared" si="350"/>
        <v>-</v>
      </c>
      <c r="AP369" t="str">
        <f t="shared" si="350"/>
        <v>-</v>
      </c>
      <c r="AQ369" t="str">
        <f t="shared" si="350"/>
        <v>-</v>
      </c>
      <c r="AR369" t="str">
        <f t="shared" si="350"/>
        <v>-</v>
      </c>
      <c r="AS369" t="str">
        <f t="shared" si="350"/>
        <v>-</v>
      </c>
      <c r="AT369" t="str">
        <f t="shared" si="350"/>
        <v>-</v>
      </c>
      <c r="AU369" t="str">
        <f t="shared" si="350"/>
        <v>-</v>
      </c>
      <c r="AV369" t="str">
        <f t="shared" si="350"/>
        <v>-</v>
      </c>
      <c r="AW369" t="str">
        <f t="shared" si="350"/>
        <v>-</v>
      </c>
      <c r="AY369" t="s">
        <v>28</v>
      </c>
      <c r="AZ369" t="str">
        <f aca="true" t="shared" si="351" ref="AZ369:BK369">IF(M370=1,M372,"-")</f>
        <v>-</v>
      </c>
      <c r="BA369" t="str">
        <f t="shared" si="351"/>
        <v>-</v>
      </c>
      <c r="BB369" t="str">
        <f t="shared" si="351"/>
        <v>-</v>
      </c>
      <c r="BC369" t="str">
        <f t="shared" si="351"/>
        <v>-</v>
      </c>
      <c r="BD369" t="str">
        <f t="shared" si="351"/>
        <v>-</v>
      </c>
      <c r="BE369" t="str">
        <f t="shared" si="351"/>
        <v>-</v>
      </c>
      <c r="BF369" t="str">
        <f t="shared" si="351"/>
        <v>-</v>
      </c>
      <c r="BG369" t="str">
        <f t="shared" si="351"/>
        <v>-</v>
      </c>
      <c r="BH369" t="str">
        <f t="shared" si="351"/>
        <v>-</v>
      </c>
      <c r="BI369" t="str">
        <f t="shared" si="351"/>
        <v>-</v>
      </c>
      <c r="BJ369" t="str">
        <f t="shared" si="351"/>
        <v>-</v>
      </c>
      <c r="BK369" t="str">
        <f t="shared" si="351"/>
        <v>-</v>
      </c>
    </row>
    <row r="370" spans="2:63" ht="13.5">
      <c r="B370" s="50"/>
      <c r="C370" s="29" t="s">
        <v>6</v>
      </c>
      <c r="D370" s="18">
        <f>IF(ISERROR(SUMIF(M372:X372,1,M373:X373)/D369),0,SUMIF(M372:X372,1,M373:X373)/D369)</f>
        <v>0</v>
      </c>
      <c r="E370" s="18">
        <f>IF(ISERROR(SUMIF(M372:X372,2,M373:X373)/E369),0,SUMIF(M372:X372,2,M373:X373)/E369)</f>
        <v>0</v>
      </c>
      <c r="F370" s="18">
        <f>IF(ISERROR(SUMIF(M372:X372,3,M373:X373)/F369),0,SUMIF(M372:X372,3,M373:X373)/F369)</f>
        <v>0</v>
      </c>
      <c r="G370" s="18">
        <f>IF(ISERROR(SUMIF(M372:X372,4,M373:X373)/G369),0,SUMIF(M372:X372,4,M373:X373)/G369)</f>
        <v>0</v>
      </c>
      <c r="H370" s="18">
        <f>IF(ISERROR(SUMIF(M372:X372,5,M373:X373)/H369),0,SUMIF(M372:X372,5,M373:X373)/H369)</f>
        <v>0</v>
      </c>
      <c r="I370" s="18">
        <f>IF(ISERROR(SUMIF(M372:X372,6,M373:X373)/I369),0,SUMIF(M372:X372,6,M373:X373)/I369)</f>
        <v>0</v>
      </c>
      <c r="J370" s="16">
        <f>IF(ISERROR(SUM(M373:X373)/J369),0,SUM(M373:X373)/J369)</f>
        <v>0</v>
      </c>
      <c r="K370" s="52"/>
      <c r="L370" s="20" t="s">
        <v>5</v>
      </c>
      <c r="M370" s="22"/>
      <c r="N370" s="23"/>
      <c r="O370" s="22"/>
      <c r="P370" s="23"/>
      <c r="Q370" s="22"/>
      <c r="R370" s="23"/>
      <c r="S370" s="22"/>
      <c r="T370" s="23"/>
      <c r="U370" s="22"/>
      <c r="V370" s="23"/>
      <c r="W370" s="22"/>
      <c r="X370" s="23"/>
      <c r="Y370" s="53"/>
      <c r="AG370" s="31">
        <f>COUNTIF(M371:X371,2)</f>
        <v>0</v>
      </c>
      <c r="AI370" t="s">
        <v>22</v>
      </c>
      <c r="AJ370">
        <f>SUMIF(M372:X372,2,M373:X373)</f>
        <v>0</v>
      </c>
      <c r="AK370">
        <f>SUMIF(M372:X372,2,M374:X374)</f>
        <v>0</v>
      </c>
      <c r="AL370" t="str">
        <f aca="true" t="shared" si="352" ref="AL370:AW370">IF(M372=2,M371,"-")</f>
        <v>-</v>
      </c>
      <c r="AM370" t="str">
        <f t="shared" si="352"/>
        <v>-</v>
      </c>
      <c r="AN370" t="str">
        <f t="shared" si="352"/>
        <v>-</v>
      </c>
      <c r="AO370" t="str">
        <f t="shared" si="352"/>
        <v>-</v>
      </c>
      <c r="AP370" t="str">
        <f t="shared" si="352"/>
        <v>-</v>
      </c>
      <c r="AQ370" t="str">
        <f t="shared" si="352"/>
        <v>-</v>
      </c>
      <c r="AR370" t="str">
        <f t="shared" si="352"/>
        <v>-</v>
      </c>
      <c r="AS370" t="str">
        <f t="shared" si="352"/>
        <v>-</v>
      </c>
      <c r="AT370" t="str">
        <f t="shared" si="352"/>
        <v>-</v>
      </c>
      <c r="AU370" t="str">
        <f t="shared" si="352"/>
        <v>-</v>
      </c>
      <c r="AV370" t="str">
        <f t="shared" si="352"/>
        <v>-</v>
      </c>
      <c r="AW370" t="str">
        <f t="shared" si="352"/>
        <v>-</v>
      </c>
      <c r="AY370" s="32" t="s">
        <v>29</v>
      </c>
      <c r="AZ370" t="str">
        <f aca="true" t="shared" si="353" ref="AZ370:BK370">IF(M370=2,M372,"-")</f>
        <v>-</v>
      </c>
      <c r="BA370" t="str">
        <f t="shared" si="353"/>
        <v>-</v>
      </c>
      <c r="BB370" t="str">
        <f t="shared" si="353"/>
        <v>-</v>
      </c>
      <c r="BC370" t="str">
        <f t="shared" si="353"/>
        <v>-</v>
      </c>
      <c r="BD370" t="str">
        <f t="shared" si="353"/>
        <v>-</v>
      </c>
      <c r="BE370" t="str">
        <f t="shared" si="353"/>
        <v>-</v>
      </c>
      <c r="BF370" t="str">
        <f t="shared" si="353"/>
        <v>-</v>
      </c>
      <c r="BG370" t="str">
        <f t="shared" si="353"/>
        <v>-</v>
      </c>
      <c r="BH370" t="str">
        <f t="shared" si="353"/>
        <v>-</v>
      </c>
      <c r="BI370" t="str">
        <f t="shared" si="353"/>
        <v>-</v>
      </c>
      <c r="BJ370" t="str">
        <f t="shared" si="353"/>
        <v>-</v>
      </c>
      <c r="BK370" t="str">
        <f t="shared" si="353"/>
        <v>-</v>
      </c>
    </row>
    <row r="371" spans="2:63" ht="13.5">
      <c r="B371" s="50"/>
      <c r="C371" s="29" t="s">
        <v>18</v>
      </c>
      <c r="D371" s="18">
        <f>IF(ISERROR(SUMIF(M372:X372,1,M374:X374)/D369),0,SUMIF(M372:X372,1,M374:X374)/D369)</f>
        <v>0</v>
      </c>
      <c r="E371" s="18">
        <f>IF(ISERROR(SUMIF(M372:X372,2,M374:X374)/E369),0,SUMIF(M372:X372,2,M374:X374)/E369)</f>
        <v>0</v>
      </c>
      <c r="F371" s="18">
        <f>IF(ISERROR(SUMIF(M372:X372,3,M374:X374)/F369),0,SUMIF(M372:X372,3,M374:X374)/F369)</f>
        <v>0</v>
      </c>
      <c r="G371" s="18">
        <f>IF(ISERROR(SUMIF(M372:X372,4,M374:X374)/G369),0,SUMIF(M372:X372,4,M374:X374)/G369)</f>
        <v>0</v>
      </c>
      <c r="H371" s="18">
        <f>IF(ISERROR(SUMIF(M372:X372,5,M374:X374)/H369),0,SUMIF(M372:X372,5,M374:X374)/H369)</f>
        <v>0</v>
      </c>
      <c r="I371" s="18">
        <f>IF(ISERROR(SUMIF(M372:X372,6,M374:X374)/I369),0,SUMIF(M372:X372,6,M374:X374)/I369)</f>
        <v>0</v>
      </c>
      <c r="J371" s="16">
        <f>IF(ISERROR(SUM(M374:X374)/J369),0,SUM(M374:X374)/J369)</f>
        <v>0</v>
      </c>
      <c r="K371" s="52"/>
      <c r="L371" s="20" t="s">
        <v>7</v>
      </c>
      <c r="M371" s="22"/>
      <c r="N371" s="23"/>
      <c r="O371" s="22"/>
      <c r="P371" s="23"/>
      <c r="Q371" s="22"/>
      <c r="R371" s="23"/>
      <c r="S371" s="22"/>
      <c r="T371" s="23"/>
      <c r="U371" s="22"/>
      <c r="V371" s="23"/>
      <c r="W371" s="22"/>
      <c r="X371" s="23"/>
      <c r="Y371" s="53"/>
      <c r="AG371" s="31">
        <f>COUNTIF(M371:X371,3)</f>
        <v>0</v>
      </c>
      <c r="AI371" t="s">
        <v>23</v>
      </c>
      <c r="AJ371">
        <f>SUMIF(M372:X372,3,M373:X373)</f>
        <v>0</v>
      </c>
      <c r="AK371">
        <f>SUMIF(M372:X372,3,M374:X374)</f>
        <v>0</v>
      </c>
      <c r="AL371" t="str">
        <f aca="true" t="shared" si="354" ref="AL371:AW371">IF(M372=3,M371,"-")</f>
        <v>-</v>
      </c>
      <c r="AM371" t="str">
        <f t="shared" si="354"/>
        <v>-</v>
      </c>
      <c r="AN371" t="str">
        <f t="shared" si="354"/>
        <v>-</v>
      </c>
      <c r="AO371" t="str">
        <f t="shared" si="354"/>
        <v>-</v>
      </c>
      <c r="AP371" t="str">
        <f t="shared" si="354"/>
        <v>-</v>
      </c>
      <c r="AQ371" t="str">
        <f t="shared" si="354"/>
        <v>-</v>
      </c>
      <c r="AR371" t="str">
        <f t="shared" si="354"/>
        <v>-</v>
      </c>
      <c r="AS371" t="str">
        <f t="shared" si="354"/>
        <v>-</v>
      </c>
      <c r="AT371" t="str">
        <f t="shared" si="354"/>
        <v>-</v>
      </c>
      <c r="AU371" t="str">
        <f t="shared" si="354"/>
        <v>-</v>
      </c>
      <c r="AV371" t="str">
        <f t="shared" si="354"/>
        <v>-</v>
      </c>
      <c r="AW371" t="str">
        <f t="shared" si="354"/>
        <v>-</v>
      </c>
      <c r="AY371" s="33" t="s">
        <v>30</v>
      </c>
      <c r="AZ371" t="str">
        <f aca="true" t="shared" si="355" ref="AZ371:BK371">IF(M370=3,M372,"-")</f>
        <v>-</v>
      </c>
      <c r="BA371" t="str">
        <f t="shared" si="355"/>
        <v>-</v>
      </c>
      <c r="BB371" t="str">
        <f t="shared" si="355"/>
        <v>-</v>
      </c>
      <c r="BC371" t="str">
        <f t="shared" si="355"/>
        <v>-</v>
      </c>
      <c r="BD371" t="str">
        <f t="shared" si="355"/>
        <v>-</v>
      </c>
      <c r="BE371" t="str">
        <f t="shared" si="355"/>
        <v>-</v>
      </c>
      <c r="BF371" t="str">
        <f t="shared" si="355"/>
        <v>-</v>
      </c>
      <c r="BG371" t="str">
        <f t="shared" si="355"/>
        <v>-</v>
      </c>
      <c r="BH371" t="str">
        <f t="shared" si="355"/>
        <v>-</v>
      </c>
      <c r="BI371" t="str">
        <f t="shared" si="355"/>
        <v>-</v>
      </c>
      <c r="BJ371" t="str">
        <f t="shared" si="355"/>
        <v>-</v>
      </c>
      <c r="BK371" t="str">
        <f t="shared" si="355"/>
        <v>-</v>
      </c>
    </row>
    <row r="372" spans="2:63" ht="13.5">
      <c r="B372" s="50"/>
      <c r="C372" s="29" t="s">
        <v>19</v>
      </c>
      <c r="D372" s="3">
        <f>COUNTIF(AL369:AW369,1)</f>
        <v>0</v>
      </c>
      <c r="E372" s="3">
        <f>COUNTIF(AL370:AW370,1)</f>
        <v>0</v>
      </c>
      <c r="F372" s="3">
        <f>COUNTIF(AL371:AW371,1)</f>
        <v>0</v>
      </c>
      <c r="G372" s="3">
        <f>COUNTIF(AL372:AW372,1)</f>
        <v>0</v>
      </c>
      <c r="H372" s="3">
        <f>COUNTIF(AL373:AW373,1)</f>
        <v>0</v>
      </c>
      <c r="I372" s="3">
        <f>COUNTIF(AL374:AW374,1)</f>
        <v>0</v>
      </c>
      <c r="J372" s="13">
        <f>COUNTIF(M371:X371,1)</f>
        <v>0</v>
      </c>
      <c r="K372" s="52"/>
      <c r="L372" s="20" t="s">
        <v>9</v>
      </c>
      <c r="M372" s="22"/>
      <c r="N372" s="23"/>
      <c r="O372" s="22"/>
      <c r="P372" s="23"/>
      <c r="Q372" s="22"/>
      <c r="R372" s="23"/>
      <c r="S372" s="22"/>
      <c r="T372" s="23"/>
      <c r="U372" s="22"/>
      <c r="V372" s="23"/>
      <c r="W372" s="22"/>
      <c r="X372" s="23"/>
      <c r="Y372" s="53"/>
      <c r="AG372" s="31">
        <f>COUNTIF(M371:X371,4)</f>
        <v>0</v>
      </c>
      <c r="AI372" t="s">
        <v>24</v>
      </c>
      <c r="AJ372">
        <f>SUMIF(M372:X372,4,M373:X373)</f>
        <v>0</v>
      </c>
      <c r="AK372">
        <f>SUMIF(M372:X372,4,M374:X374)</f>
        <v>0</v>
      </c>
      <c r="AL372" t="str">
        <f aca="true" t="shared" si="356" ref="AL372:AW372">IF(M372=4,M371,"-")</f>
        <v>-</v>
      </c>
      <c r="AM372" t="str">
        <f t="shared" si="356"/>
        <v>-</v>
      </c>
      <c r="AN372" t="str">
        <f t="shared" si="356"/>
        <v>-</v>
      </c>
      <c r="AO372" t="str">
        <f t="shared" si="356"/>
        <v>-</v>
      </c>
      <c r="AP372" t="str">
        <f t="shared" si="356"/>
        <v>-</v>
      </c>
      <c r="AQ372" t="str">
        <f t="shared" si="356"/>
        <v>-</v>
      </c>
      <c r="AR372" t="str">
        <f t="shared" si="356"/>
        <v>-</v>
      </c>
      <c r="AS372" t="str">
        <f t="shared" si="356"/>
        <v>-</v>
      </c>
      <c r="AT372" t="str">
        <f t="shared" si="356"/>
        <v>-</v>
      </c>
      <c r="AU372" t="str">
        <f t="shared" si="356"/>
        <v>-</v>
      </c>
      <c r="AV372" t="str">
        <f t="shared" si="356"/>
        <v>-</v>
      </c>
      <c r="AW372" t="str">
        <f t="shared" si="356"/>
        <v>-</v>
      </c>
      <c r="AY372" s="34" t="s">
        <v>31</v>
      </c>
      <c r="AZ372" t="str">
        <f aca="true" t="shared" si="357" ref="AZ372:BK372">IF(M370=4,M372,"-")</f>
        <v>-</v>
      </c>
      <c r="BA372" t="str">
        <f t="shared" si="357"/>
        <v>-</v>
      </c>
      <c r="BB372" t="str">
        <f t="shared" si="357"/>
        <v>-</v>
      </c>
      <c r="BC372" t="str">
        <f t="shared" si="357"/>
        <v>-</v>
      </c>
      <c r="BD372" t="str">
        <f t="shared" si="357"/>
        <v>-</v>
      </c>
      <c r="BE372" t="str">
        <f t="shared" si="357"/>
        <v>-</v>
      </c>
      <c r="BF372" t="str">
        <f t="shared" si="357"/>
        <v>-</v>
      </c>
      <c r="BG372" t="str">
        <f t="shared" si="357"/>
        <v>-</v>
      </c>
      <c r="BH372" t="str">
        <f t="shared" si="357"/>
        <v>-</v>
      </c>
      <c r="BI372" t="str">
        <f t="shared" si="357"/>
        <v>-</v>
      </c>
      <c r="BJ372" t="str">
        <f t="shared" si="357"/>
        <v>-</v>
      </c>
      <c r="BK372" t="str">
        <f t="shared" si="357"/>
        <v>-</v>
      </c>
    </row>
    <row r="373" spans="2:63" ht="13.5">
      <c r="B373" s="50"/>
      <c r="C373" s="29" t="s">
        <v>20</v>
      </c>
      <c r="D373" s="3">
        <f>COUNTIF(AL369:AW369,2)</f>
        <v>0</v>
      </c>
      <c r="E373" s="3">
        <f>COUNTIF(AL370:AW370,2)</f>
        <v>0</v>
      </c>
      <c r="F373" s="3">
        <f>COUNTIF(AL371:AW371,2)</f>
        <v>0</v>
      </c>
      <c r="G373" s="3">
        <f>COUNTIF(AL372:AW372,2)</f>
        <v>0</v>
      </c>
      <c r="H373" s="3">
        <f>COUNTIF(AL373:AW373,2)</f>
        <v>0</v>
      </c>
      <c r="I373" s="3">
        <f>COUNTIF(AL374:AW374,2)</f>
        <v>0</v>
      </c>
      <c r="J373" s="13">
        <f>COUNTIF(M371:X371,2)</f>
        <v>0</v>
      </c>
      <c r="K373" s="52"/>
      <c r="L373" s="20" t="s">
        <v>6</v>
      </c>
      <c r="M373" s="24"/>
      <c r="N373" s="25"/>
      <c r="O373" s="24"/>
      <c r="P373" s="25"/>
      <c r="Q373" s="24"/>
      <c r="R373" s="25"/>
      <c r="S373" s="24"/>
      <c r="T373" s="25"/>
      <c r="U373" s="24"/>
      <c r="V373" s="25"/>
      <c r="W373" s="24"/>
      <c r="X373" s="25"/>
      <c r="Y373" s="53"/>
      <c r="AG373" s="31">
        <f>COUNTIF(M371:X371,5)</f>
        <v>0</v>
      </c>
      <c r="AI373" t="s">
        <v>25</v>
      </c>
      <c r="AJ373">
        <f>SUMIF(M372:X372,5,M373:X373)</f>
        <v>0</v>
      </c>
      <c r="AK373">
        <f>SUMIF(M372:X372,5,M374:X374)</f>
        <v>0</v>
      </c>
      <c r="AL373" t="str">
        <f aca="true" t="shared" si="358" ref="AL373:AW373">IF(M372=5,M371,"-")</f>
        <v>-</v>
      </c>
      <c r="AM373" t="str">
        <f t="shared" si="358"/>
        <v>-</v>
      </c>
      <c r="AN373" t="str">
        <f t="shared" si="358"/>
        <v>-</v>
      </c>
      <c r="AO373" t="str">
        <f t="shared" si="358"/>
        <v>-</v>
      </c>
      <c r="AP373" t="str">
        <f t="shared" si="358"/>
        <v>-</v>
      </c>
      <c r="AQ373" t="str">
        <f t="shared" si="358"/>
        <v>-</v>
      </c>
      <c r="AR373" t="str">
        <f t="shared" si="358"/>
        <v>-</v>
      </c>
      <c r="AS373" t="str">
        <f t="shared" si="358"/>
        <v>-</v>
      </c>
      <c r="AT373" t="str">
        <f t="shared" si="358"/>
        <v>-</v>
      </c>
      <c r="AU373" t="str">
        <f t="shared" si="358"/>
        <v>-</v>
      </c>
      <c r="AV373" t="str">
        <f t="shared" si="358"/>
        <v>-</v>
      </c>
      <c r="AW373" t="str">
        <f t="shared" si="358"/>
        <v>-</v>
      </c>
      <c r="AY373" s="35" t="s">
        <v>32</v>
      </c>
      <c r="AZ373" t="str">
        <f aca="true" t="shared" si="359" ref="AZ373:BK373">IF(M370=5,M372,"-")</f>
        <v>-</v>
      </c>
      <c r="BA373" t="str">
        <f t="shared" si="359"/>
        <v>-</v>
      </c>
      <c r="BB373" t="str">
        <f t="shared" si="359"/>
        <v>-</v>
      </c>
      <c r="BC373" t="str">
        <f t="shared" si="359"/>
        <v>-</v>
      </c>
      <c r="BD373" t="str">
        <f t="shared" si="359"/>
        <v>-</v>
      </c>
      <c r="BE373" t="str">
        <f t="shared" si="359"/>
        <v>-</v>
      </c>
      <c r="BF373" t="str">
        <f t="shared" si="359"/>
        <v>-</v>
      </c>
      <c r="BG373" t="str">
        <f t="shared" si="359"/>
        <v>-</v>
      </c>
      <c r="BH373" t="str">
        <f t="shared" si="359"/>
        <v>-</v>
      </c>
      <c r="BI373" t="str">
        <f t="shared" si="359"/>
        <v>-</v>
      </c>
      <c r="BJ373" t="str">
        <f t="shared" si="359"/>
        <v>-</v>
      </c>
      <c r="BK373" t="str">
        <f t="shared" si="359"/>
        <v>-</v>
      </c>
    </row>
    <row r="374" spans="2:63" ht="14.25" thickBot="1">
      <c r="B374" s="50"/>
      <c r="C374" s="30" t="s">
        <v>27</v>
      </c>
      <c r="D374" s="15">
        <f aca="true" t="shared" si="360" ref="D374:J374">IF(ISERROR(SUM(D372:D373)/D369),0,SUM(D372:D373)/D369)*100</f>
        <v>0</v>
      </c>
      <c r="E374" s="15">
        <f t="shared" si="360"/>
        <v>0</v>
      </c>
      <c r="F374" s="15">
        <f t="shared" si="360"/>
        <v>0</v>
      </c>
      <c r="G374" s="15">
        <f t="shared" si="360"/>
        <v>0</v>
      </c>
      <c r="H374" s="15">
        <f t="shared" si="360"/>
        <v>0</v>
      </c>
      <c r="I374" s="15">
        <f t="shared" si="360"/>
        <v>0</v>
      </c>
      <c r="J374" s="17">
        <f t="shared" si="360"/>
        <v>0</v>
      </c>
      <c r="K374" s="52"/>
      <c r="L374" s="21" t="s">
        <v>8</v>
      </c>
      <c r="M374" s="26"/>
      <c r="N374" s="27"/>
      <c r="O374" s="26"/>
      <c r="P374" s="27"/>
      <c r="Q374" s="26"/>
      <c r="R374" s="27"/>
      <c r="S374" s="26"/>
      <c r="T374" s="27"/>
      <c r="U374" s="26"/>
      <c r="V374" s="27"/>
      <c r="W374" s="26"/>
      <c r="X374" s="27"/>
      <c r="Y374" s="53"/>
      <c r="AG374" s="31">
        <f>COUNTIF(M371:X371,6)</f>
        <v>0</v>
      </c>
      <c r="AI374" t="s">
        <v>26</v>
      </c>
      <c r="AJ374">
        <f>SUMIF(M372:X372,6,M373:X373)</f>
        <v>0</v>
      </c>
      <c r="AK374">
        <f>SUMIF(M372:X372,6,M374:X374)</f>
        <v>0</v>
      </c>
      <c r="AL374" t="str">
        <f aca="true" t="shared" si="361" ref="AL374:AW374">IF(M372=6,M371,"-")</f>
        <v>-</v>
      </c>
      <c r="AM374" t="str">
        <f t="shared" si="361"/>
        <v>-</v>
      </c>
      <c r="AN374" t="str">
        <f t="shared" si="361"/>
        <v>-</v>
      </c>
      <c r="AO374" t="str">
        <f t="shared" si="361"/>
        <v>-</v>
      </c>
      <c r="AP374" t="str">
        <f t="shared" si="361"/>
        <v>-</v>
      </c>
      <c r="AQ374" t="str">
        <f t="shared" si="361"/>
        <v>-</v>
      </c>
      <c r="AR374" t="str">
        <f t="shared" si="361"/>
        <v>-</v>
      </c>
      <c r="AS374" t="str">
        <f t="shared" si="361"/>
        <v>-</v>
      </c>
      <c r="AT374" t="str">
        <f t="shared" si="361"/>
        <v>-</v>
      </c>
      <c r="AU374" t="str">
        <f t="shared" si="361"/>
        <v>-</v>
      </c>
      <c r="AV374" t="str">
        <f t="shared" si="361"/>
        <v>-</v>
      </c>
      <c r="AW374" t="str">
        <f t="shared" si="361"/>
        <v>-</v>
      </c>
      <c r="AY374" s="36" t="s">
        <v>33</v>
      </c>
      <c r="AZ374" t="str">
        <f aca="true" t="shared" si="362" ref="AZ374:BK374">IF(M370=6,M372,"-")</f>
        <v>-</v>
      </c>
      <c r="BA374" t="str">
        <f t="shared" si="362"/>
        <v>-</v>
      </c>
      <c r="BB374" t="str">
        <f t="shared" si="362"/>
        <v>-</v>
      </c>
      <c r="BC374" t="str">
        <f t="shared" si="362"/>
        <v>-</v>
      </c>
      <c r="BD374" t="str">
        <f t="shared" si="362"/>
        <v>-</v>
      </c>
      <c r="BE374" t="str">
        <f t="shared" si="362"/>
        <v>-</v>
      </c>
      <c r="BF374" t="str">
        <f t="shared" si="362"/>
        <v>-</v>
      </c>
      <c r="BG374" t="str">
        <f t="shared" si="362"/>
        <v>-</v>
      </c>
      <c r="BH374" t="str">
        <f t="shared" si="362"/>
        <v>-</v>
      </c>
      <c r="BI374" t="str">
        <f t="shared" si="362"/>
        <v>-</v>
      </c>
      <c r="BJ374" t="str">
        <f t="shared" si="362"/>
        <v>-</v>
      </c>
      <c r="BK374" t="str">
        <f t="shared" si="362"/>
        <v>-</v>
      </c>
    </row>
    <row r="375" spans="2:25" ht="14.25" thickBot="1">
      <c r="B375" s="54"/>
      <c r="C375" s="55"/>
      <c r="D375" s="56"/>
      <c r="E375" s="56"/>
      <c r="F375" s="56"/>
      <c r="G375" s="56"/>
      <c r="H375" s="56"/>
      <c r="I375" s="56"/>
      <c r="J375" s="56"/>
      <c r="K375" s="56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7"/>
    </row>
    <row r="377" ht="14.25" thickBot="1"/>
    <row r="378" spans="2:25" ht="13.5">
      <c r="B378" s="46"/>
      <c r="C378" s="47"/>
      <c r="D378" s="48"/>
      <c r="E378" s="48"/>
      <c r="F378" s="48"/>
      <c r="G378" s="48"/>
      <c r="H378" s="48"/>
      <c r="I378" s="48"/>
      <c r="J378" s="48"/>
      <c r="K378" s="48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9"/>
    </row>
    <row r="379" spans="2:25" ht="14.25" thickBot="1">
      <c r="B379" s="50">
        <v>19</v>
      </c>
      <c r="C379" s="144" t="s">
        <v>60</v>
      </c>
      <c r="D379" s="144"/>
      <c r="E379" s="144"/>
      <c r="F379" s="145" t="s">
        <v>62</v>
      </c>
      <c r="G379" s="143"/>
      <c r="H379" s="143"/>
      <c r="I379" s="143"/>
      <c r="J379" s="52"/>
      <c r="K379" s="5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53"/>
    </row>
    <row r="380" spans="2:25" ht="14.25" thickBot="1">
      <c r="B380" s="50"/>
      <c r="C380" s="142" t="s">
        <v>61</v>
      </c>
      <c r="D380" s="142"/>
      <c r="E380" s="142"/>
      <c r="F380" s="143"/>
      <c r="G380" s="143"/>
      <c r="H380" s="143"/>
      <c r="I380" s="143"/>
      <c r="J380" s="52"/>
      <c r="K380" s="52"/>
      <c r="L380" s="4"/>
      <c r="M380" s="5" t="s">
        <v>34</v>
      </c>
      <c r="N380" s="5" t="s">
        <v>35</v>
      </c>
      <c r="O380" s="5" t="s">
        <v>36</v>
      </c>
      <c r="P380" s="5" t="s">
        <v>37</v>
      </c>
      <c r="Q380" s="5" t="s">
        <v>38</v>
      </c>
      <c r="R380" s="11" t="s">
        <v>39</v>
      </c>
      <c r="S380" s="1"/>
      <c r="T380" s="1"/>
      <c r="U380" s="1"/>
      <c r="V380" s="1"/>
      <c r="W380" s="1"/>
      <c r="X380" s="1"/>
      <c r="Y380" s="53"/>
    </row>
    <row r="381" spans="2:25" ht="13.5">
      <c r="B381" s="50"/>
      <c r="C381" s="1"/>
      <c r="D381" s="52"/>
      <c r="E381" s="52"/>
      <c r="F381" s="52"/>
      <c r="G381" s="52"/>
      <c r="H381" s="52"/>
      <c r="I381" s="52"/>
      <c r="J381" s="52"/>
      <c r="K381" s="52"/>
      <c r="L381" s="12" t="s">
        <v>28</v>
      </c>
      <c r="M381" s="37">
        <f aca="true" t="shared" si="363" ref="M381:M386">COUNTIF(AZ389:BK389,1)</f>
        <v>0</v>
      </c>
      <c r="N381" s="37">
        <f aca="true" t="shared" si="364" ref="N381:N386">COUNTIF(AZ389:BK389,2)</f>
        <v>0</v>
      </c>
      <c r="O381" s="37">
        <f aca="true" t="shared" si="365" ref="O381:O386">COUNTIF(AZ389:BK389,3)</f>
        <v>0</v>
      </c>
      <c r="P381" s="37">
        <f aca="true" t="shared" si="366" ref="P381:P386">COUNTIF(AZ389:BK389,4)</f>
        <v>0</v>
      </c>
      <c r="Q381" s="37">
        <f aca="true" t="shared" si="367" ref="Q381:Q386">COUNTIF(AZ389:BK389,5)</f>
        <v>0</v>
      </c>
      <c r="R381" s="38">
        <f aca="true" t="shared" si="368" ref="R381:R386">COUNTIF(AZ389:BK389,6)</f>
        <v>0</v>
      </c>
      <c r="S381" s="1"/>
      <c r="T381" s="117" t="s">
        <v>43</v>
      </c>
      <c r="U381" s="118"/>
      <c r="V381" s="119" t="s">
        <v>48</v>
      </c>
      <c r="W381" s="120"/>
      <c r="X381" s="1"/>
      <c r="Y381" s="53"/>
    </row>
    <row r="382" spans="2:25" ht="14.25" thickBot="1">
      <c r="B382" s="50"/>
      <c r="C382" s="1"/>
      <c r="D382" s="52"/>
      <c r="E382" s="52"/>
      <c r="F382" s="52"/>
      <c r="G382" s="52"/>
      <c r="H382" s="52"/>
      <c r="I382" s="52"/>
      <c r="J382" s="52"/>
      <c r="K382" s="52"/>
      <c r="L382" s="39" t="s">
        <v>29</v>
      </c>
      <c r="M382" s="37">
        <f t="shared" si="363"/>
        <v>0</v>
      </c>
      <c r="N382" s="37">
        <f t="shared" si="364"/>
        <v>0</v>
      </c>
      <c r="O382" s="37">
        <f t="shared" si="365"/>
        <v>0</v>
      </c>
      <c r="P382" s="37">
        <f t="shared" si="366"/>
        <v>0</v>
      </c>
      <c r="Q382" s="37">
        <f t="shared" si="367"/>
        <v>0</v>
      </c>
      <c r="R382" s="38">
        <f t="shared" si="368"/>
        <v>0</v>
      </c>
      <c r="S382" s="1"/>
      <c r="T382" s="121" t="s">
        <v>44</v>
      </c>
      <c r="U382" s="122"/>
      <c r="V382" s="111" t="s">
        <v>46</v>
      </c>
      <c r="W382" s="112"/>
      <c r="X382" s="1"/>
      <c r="Y382" s="53"/>
    </row>
    <row r="383" spans="2:25" ht="14.25" customHeight="1" thickBot="1">
      <c r="B383" s="50"/>
      <c r="C383" s="113" t="s">
        <v>40</v>
      </c>
      <c r="D383" s="123"/>
      <c r="E383" s="138">
        <f>(COUNTIF(M391:X391,1)*10)+(COUNTIF(M391:X391,2)*8)+(COUNTIF(M391:X391,3)*6)+(COUNTIF(M391:X391,4)*4)+(COUNTIF(M391:X391,5)*2)+(COUNTIF(M391:X391,6)*1)+(W384*J389)</f>
        <v>0</v>
      </c>
      <c r="F383" s="139"/>
      <c r="G383" s="52"/>
      <c r="H383" s="52"/>
      <c r="I383" s="52"/>
      <c r="J383" s="52"/>
      <c r="K383" s="52"/>
      <c r="L383" s="40" t="s">
        <v>30</v>
      </c>
      <c r="M383" s="37">
        <f t="shared" si="363"/>
        <v>0</v>
      </c>
      <c r="N383" s="37">
        <f t="shared" si="364"/>
        <v>0</v>
      </c>
      <c r="O383" s="37">
        <f t="shared" si="365"/>
        <v>0</v>
      </c>
      <c r="P383" s="37">
        <f t="shared" si="366"/>
        <v>0</v>
      </c>
      <c r="Q383" s="37">
        <f t="shared" si="367"/>
        <v>0</v>
      </c>
      <c r="R383" s="38">
        <f t="shared" si="368"/>
        <v>0</v>
      </c>
      <c r="S383" s="1"/>
      <c r="T383" s="126" t="s">
        <v>45</v>
      </c>
      <c r="U383" s="127"/>
      <c r="V383" s="128" t="s">
        <v>47</v>
      </c>
      <c r="W383" s="129"/>
      <c r="X383" s="1"/>
      <c r="Y383" s="53"/>
    </row>
    <row r="384" spans="2:25" ht="14.25" customHeight="1" thickBot="1">
      <c r="B384" s="50"/>
      <c r="C384" s="124"/>
      <c r="D384" s="125"/>
      <c r="E384" s="140"/>
      <c r="F384" s="141"/>
      <c r="G384" s="52"/>
      <c r="H384" s="52"/>
      <c r="I384" s="52"/>
      <c r="J384" s="52"/>
      <c r="K384" s="52"/>
      <c r="L384" s="41" t="s">
        <v>31</v>
      </c>
      <c r="M384" s="37">
        <f t="shared" si="363"/>
        <v>0</v>
      </c>
      <c r="N384" s="37">
        <f t="shared" si="364"/>
        <v>0</v>
      </c>
      <c r="O384" s="37">
        <f t="shared" si="365"/>
        <v>0</v>
      </c>
      <c r="P384" s="37">
        <f t="shared" si="366"/>
        <v>0</v>
      </c>
      <c r="Q384" s="37">
        <f t="shared" si="367"/>
        <v>0</v>
      </c>
      <c r="R384" s="38">
        <f t="shared" si="368"/>
        <v>0</v>
      </c>
      <c r="S384" s="1"/>
      <c r="T384" s="130" t="s">
        <v>49</v>
      </c>
      <c r="U384" s="131"/>
      <c r="V384" s="132"/>
      <c r="W384" s="136">
        <v>0</v>
      </c>
      <c r="X384" s="1"/>
      <c r="Y384" s="53"/>
    </row>
    <row r="385" spans="2:25" ht="14.25" customHeight="1" thickBot="1">
      <c r="B385" s="50"/>
      <c r="C385" s="113" t="s">
        <v>41</v>
      </c>
      <c r="D385" s="123"/>
      <c r="E385" s="138">
        <f>IF(ISERROR(E383/J389),0,E383/J389)</f>
        <v>0</v>
      </c>
      <c r="F385" s="139"/>
      <c r="G385" s="52"/>
      <c r="H385" s="52"/>
      <c r="I385" s="52"/>
      <c r="J385" s="52"/>
      <c r="K385" s="52"/>
      <c r="L385" s="42" t="s">
        <v>32</v>
      </c>
      <c r="M385" s="37">
        <f t="shared" si="363"/>
        <v>0</v>
      </c>
      <c r="N385" s="37">
        <f t="shared" si="364"/>
        <v>0</v>
      </c>
      <c r="O385" s="37">
        <f t="shared" si="365"/>
        <v>0</v>
      </c>
      <c r="P385" s="37">
        <f t="shared" si="366"/>
        <v>0</v>
      </c>
      <c r="Q385" s="37">
        <f t="shared" si="367"/>
        <v>0</v>
      </c>
      <c r="R385" s="38">
        <f t="shared" si="368"/>
        <v>0</v>
      </c>
      <c r="S385" s="1"/>
      <c r="T385" s="133"/>
      <c r="U385" s="134"/>
      <c r="V385" s="135"/>
      <c r="W385" s="137"/>
      <c r="X385" s="1"/>
      <c r="Y385" s="53"/>
    </row>
    <row r="386" spans="2:25" ht="14.25" customHeight="1" thickBot="1">
      <c r="B386" s="50"/>
      <c r="C386" s="124"/>
      <c r="D386" s="125"/>
      <c r="E386" s="140"/>
      <c r="F386" s="141"/>
      <c r="G386" s="52"/>
      <c r="H386" s="52"/>
      <c r="I386" s="52"/>
      <c r="J386" s="52"/>
      <c r="K386" s="52"/>
      <c r="L386" s="43" t="s">
        <v>33</v>
      </c>
      <c r="M386" s="44">
        <f t="shared" si="363"/>
        <v>0</v>
      </c>
      <c r="N386" s="44">
        <f t="shared" si="364"/>
        <v>0</v>
      </c>
      <c r="O386" s="44">
        <f t="shared" si="365"/>
        <v>0</v>
      </c>
      <c r="P386" s="44">
        <f t="shared" si="366"/>
        <v>0</v>
      </c>
      <c r="Q386" s="44">
        <f t="shared" si="367"/>
        <v>0</v>
      </c>
      <c r="R386" s="45">
        <f t="shared" si="368"/>
        <v>0</v>
      </c>
      <c r="S386" s="1"/>
      <c r="T386" s="1"/>
      <c r="U386" s="1"/>
      <c r="V386" s="1"/>
      <c r="W386" s="1"/>
      <c r="X386" s="1"/>
      <c r="Y386" s="53"/>
    </row>
    <row r="387" spans="2:25" ht="14.25" thickBot="1">
      <c r="B387" s="50"/>
      <c r="C387" s="1"/>
      <c r="D387" s="52"/>
      <c r="E387" s="52"/>
      <c r="F387" s="52"/>
      <c r="G387" s="52"/>
      <c r="H387" s="52"/>
      <c r="I387" s="52"/>
      <c r="J387" s="52"/>
      <c r="K387" s="5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53"/>
    </row>
    <row r="388" spans="2:49" ht="14.25" thickBot="1">
      <c r="B388" s="50"/>
      <c r="C388" s="28"/>
      <c r="D388" s="5" t="s">
        <v>16</v>
      </c>
      <c r="E388" s="6" t="s">
        <v>0</v>
      </c>
      <c r="F388" s="7" t="s">
        <v>1</v>
      </c>
      <c r="G388" s="8" t="s">
        <v>2</v>
      </c>
      <c r="H388" s="9" t="s">
        <v>3</v>
      </c>
      <c r="I388" s="10" t="s">
        <v>4</v>
      </c>
      <c r="J388" s="11"/>
      <c r="K388" s="52"/>
      <c r="L388" s="19"/>
      <c r="M388" s="115" t="s">
        <v>10</v>
      </c>
      <c r="N388" s="116"/>
      <c r="O388" s="115" t="s">
        <v>11</v>
      </c>
      <c r="P388" s="116"/>
      <c r="Q388" s="115" t="s">
        <v>12</v>
      </c>
      <c r="R388" s="116"/>
      <c r="S388" s="115" t="s">
        <v>13</v>
      </c>
      <c r="T388" s="116"/>
      <c r="U388" s="115" t="s">
        <v>14</v>
      </c>
      <c r="V388" s="116"/>
      <c r="W388" s="115" t="s">
        <v>15</v>
      </c>
      <c r="X388" s="116"/>
      <c r="Y388" s="53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2:63" ht="13.5">
      <c r="B389" s="50"/>
      <c r="C389" s="29" t="s">
        <v>17</v>
      </c>
      <c r="D389" s="3">
        <f>COUNTIF(M392:X392,1)</f>
        <v>0</v>
      </c>
      <c r="E389" s="3">
        <f>COUNTIF(M392:X392,2)</f>
        <v>0</v>
      </c>
      <c r="F389" s="3">
        <f>COUNTIF(M392:X392,3)</f>
        <v>0</v>
      </c>
      <c r="G389" s="3">
        <f>COUNTIF(M392:X392,4)</f>
        <v>0</v>
      </c>
      <c r="H389" s="3">
        <f>COUNTIF(M392:X392,5)</f>
        <v>0</v>
      </c>
      <c r="I389" s="3">
        <f>COUNTIF(M392:X392,6)</f>
        <v>0</v>
      </c>
      <c r="J389" s="13">
        <f>SUM(D389:I389)</f>
        <v>0</v>
      </c>
      <c r="K389" s="52"/>
      <c r="L389" s="20"/>
      <c r="M389" s="61"/>
      <c r="N389" s="62"/>
      <c r="O389" s="61"/>
      <c r="P389" s="62"/>
      <c r="Q389" s="61"/>
      <c r="R389" s="62"/>
      <c r="S389" s="61"/>
      <c r="T389" s="62"/>
      <c r="U389" s="61"/>
      <c r="V389" s="62"/>
      <c r="W389" s="61"/>
      <c r="X389" s="62"/>
      <c r="Y389" s="53"/>
      <c r="AG389" s="31">
        <f>COUNTIF(M391:X391,1)</f>
        <v>0</v>
      </c>
      <c r="AI389" t="s">
        <v>21</v>
      </c>
      <c r="AJ389">
        <f>SUMIF(M392:X392,1,M393:X393)</f>
        <v>0</v>
      </c>
      <c r="AK389">
        <f>SUMIF(M392:X392,1,M394:X394)</f>
        <v>0</v>
      </c>
      <c r="AL389" t="str">
        <f aca="true" t="shared" si="369" ref="AL389:AW389">IF(M392=1,M391,"-")</f>
        <v>-</v>
      </c>
      <c r="AM389" t="str">
        <f t="shared" si="369"/>
        <v>-</v>
      </c>
      <c r="AN389" t="str">
        <f t="shared" si="369"/>
        <v>-</v>
      </c>
      <c r="AO389" t="str">
        <f t="shared" si="369"/>
        <v>-</v>
      </c>
      <c r="AP389" t="str">
        <f t="shared" si="369"/>
        <v>-</v>
      </c>
      <c r="AQ389" t="str">
        <f t="shared" si="369"/>
        <v>-</v>
      </c>
      <c r="AR389" t="str">
        <f t="shared" si="369"/>
        <v>-</v>
      </c>
      <c r="AS389" t="str">
        <f t="shared" si="369"/>
        <v>-</v>
      </c>
      <c r="AT389" t="str">
        <f t="shared" si="369"/>
        <v>-</v>
      </c>
      <c r="AU389" t="str">
        <f t="shared" si="369"/>
        <v>-</v>
      </c>
      <c r="AV389" t="str">
        <f t="shared" si="369"/>
        <v>-</v>
      </c>
      <c r="AW389" t="str">
        <f t="shared" si="369"/>
        <v>-</v>
      </c>
      <c r="AY389" t="s">
        <v>28</v>
      </c>
      <c r="AZ389" t="str">
        <f aca="true" t="shared" si="370" ref="AZ389:BK389">IF(M390=1,M392,"-")</f>
        <v>-</v>
      </c>
      <c r="BA389" t="str">
        <f t="shared" si="370"/>
        <v>-</v>
      </c>
      <c r="BB389" t="str">
        <f t="shared" si="370"/>
        <v>-</v>
      </c>
      <c r="BC389" t="str">
        <f t="shared" si="370"/>
        <v>-</v>
      </c>
      <c r="BD389" t="str">
        <f t="shared" si="370"/>
        <v>-</v>
      </c>
      <c r="BE389" t="str">
        <f t="shared" si="370"/>
        <v>-</v>
      </c>
      <c r="BF389" t="str">
        <f t="shared" si="370"/>
        <v>-</v>
      </c>
      <c r="BG389" t="str">
        <f t="shared" si="370"/>
        <v>-</v>
      </c>
      <c r="BH389" t="str">
        <f t="shared" si="370"/>
        <v>-</v>
      </c>
      <c r="BI389" t="str">
        <f t="shared" si="370"/>
        <v>-</v>
      </c>
      <c r="BJ389" t="str">
        <f t="shared" si="370"/>
        <v>-</v>
      </c>
      <c r="BK389" t="str">
        <f t="shared" si="370"/>
        <v>-</v>
      </c>
    </row>
    <row r="390" spans="2:63" ht="13.5">
      <c r="B390" s="50"/>
      <c r="C390" s="29" t="s">
        <v>6</v>
      </c>
      <c r="D390" s="18">
        <f>IF(ISERROR(SUMIF(M392:X392,1,M393:X393)/D389),0,SUMIF(M392:X392,1,M393:X393)/D389)</f>
        <v>0</v>
      </c>
      <c r="E390" s="18">
        <f>IF(ISERROR(SUMIF(M392:X392,2,M393:X393)/E389),0,SUMIF(M392:X392,2,M393:X393)/E389)</f>
        <v>0</v>
      </c>
      <c r="F390" s="18">
        <f>IF(ISERROR(SUMIF(M392:X392,3,M393:X393)/F389),0,SUMIF(M392:X392,3,M393:X393)/F389)</f>
        <v>0</v>
      </c>
      <c r="G390" s="18">
        <f>IF(ISERROR(SUMIF(M392:X392,4,M393:X393)/G389),0,SUMIF(M392:X392,4,M393:X393)/G389)</f>
        <v>0</v>
      </c>
      <c r="H390" s="18">
        <f>IF(ISERROR(SUMIF(M392:X392,5,M393:X393)/H389),0,SUMIF(M392:X392,5,M393:X393)/H389)</f>
        <v>0</v>
      </c>
      <c r="I390" s="18">
        <f>IF(ISERROR(SUMIF(M392:X392,6,M393:X393)/I389),0,SUMIF(M392:X392,6,M393:X393)/I389)</f>
        <v>0</v>
      </c>
      <c r="J390" s="16">
        <f>IF(ISERROR(SUM(M393:X393)/J389),0,SUM(M393:X393)/J389)</f>
        <v>0</v>
      </c>
      <c r="K390" s="52"/>
      <c r="L390" s="20" t="s">
        <v>5</v>
      </c>
      <c r="M390" s="22"/>
      <c r="N390" s="23"/>
      <c r="O390" s="22"/>
      <c r="P390" s="23"/>
      <c r="Q390" s="22"/>
      <c r="R390" s="23"/>
      <c r="S390" s="22"/>
      <c r="T390" s="23"/>
      <c r="U390" s="22"/>
      <c r="V390" s="23"/>
      <c r="W390" s="22"/>
      <c r="X390" s="23"/>
      <c r="Y390" s="53"/>
      <c r="AG390" s="31">
        <f>COUNTIF(M391:X391,2)</f>
        <v>0</v>
      </c>
      <c r="AI390" t="s">
        <v>22</v>
      </c>
      <c r="AJ390">
        <f>SUMIF(M392:X392,2,M393:X393)</f>
        <v>0</v>
      </c>
      <c r="AK390">
        <f>SUMIF(M392:X392,2,M394:X394)</f>
        <v>0</v>
      </c>
      <c r="AL390" t="str">
        <f aca="true" t="shared" si="371" ref="AL390:AW390">IF(M392=2,M391,"-")</f>
        <v>-</v>
      </c>
      <c r="AM390" t="str">
        <f t="shared" si="371"/>
        <v>-</v>
      </c>
      <c r="AN390" t="str">
        <f t="shared" si="371"/>
        <v>-</v>
      </c>
      <c r="AO390" t="str">
        <f t="shared" si="371"/>
        <v>-</v>
      </c>
      <c r="AP390" t="str">
        <f t="shared" si="371"/>
        <v>-</v>
      </c>
      <c r="AQ390" t="str">
        <f t="shared" si="371"/>
        <v>-</v>
      </c>
      <c r="AR390" t="str">
        <f t="shared" si="371"/>
        <v>-</v>
      </c>
      <c r="AS390" t="str">
        <f t="shared" si="371"/>
        <v>-</v>
      </c>
      <c r="AT390" t="str">
        <f t="shared" si="371"/>
        <v>-</v>
      </c>
      <c r="AU390" t="str">
        <f t="shared" si="371"/>
        <v>-</v>
      </c>
      <c r="AV390" t="str">
        <f t="shared" si="371"/>
        <v>-</v>
      </c>
      <c r="AW390" t="str">
        <f t="shared" si="371"/>
        <v>-</v>
      </c>
      <c r="AY390" s="32" t="s">
        <v>29</v>
      </c>
      <c r="AZ390" t="str">
        <f aca="true" t="shared" si="372" ref="AZ390:BK390">IF(M390=2,M392,"-")</f>
        <v>-</v>
      </c>
      <c r="BA390" t="str">
        <f t="shared" si="372"/>
        <v>-</v>
      </c>
      <c r="BB390" t="str">
        <f t="shared" si="372"/>
        <v>-</v>
      </c>
      <c r="BC390" t="str">
        <f t="shared" si="372"/>
        <v>-</v>
      </c>
      <c r="BD390" t="str">
        <f t="shared" si="372"/>
        <v>-</v>
      </c>
      <c r="BE390" t="str">
        <f t="shared" si="372"/>
        <v>-</v>
      </c>
      <c r="BF390" t="str">
        <f t="shared" si="372"/>
        <v>-</v>
      </c>
      <c r="BG390" t="str">
        <f t="shared" si="372"/>
        <v>-</v>
      </c>
      <c r="BH390" t="str">
        <f t="shared" si="372"/>
        <v>-</v>
      </c>
      <c r="BI390" t="str">
        <f t="shared" si="372"/>
        <v>-</v>
      </c>
      <c r="BJ390" t="str">
        <f t="shared" si="372"/>
        <v>-</v>
      </c>
      <c r="BK390" t="str">
        <f t="shared" si="372"/>
        <v>-</v>
      </c>
    </row>
    <row r="391" spans="2:63" ht="13.5">
      <c r="B391" s="50"/>
      <c r="C391" s="29" t="s">
        <v>18</v>
      </c>
      <c r="D391" s="18">
        <f>IF(ISERROR(SUMIF(M392:X392,1,M394:X394)/D389),0,SUMIF(M392:X392,1,M394:X394)/D389)</f>
        <v>0</v>
      </c>
      <c r="E391" s="18">
        <f>IF(ISERROR(SUMIF(M392:X392,2,M394:X394)/E389),0,SUMIF(M392:X392,2,M394:X394)/E389)</f>
        <v>0</v>
      </c>
      <c r="F391" s="18">
        <f>IF(ISERROR(SUMIF(M392:X392,3,M394:X394)/F389),0,SUMIF(M392:X392,3,M394:X394)/F389)</f>
        <v>0</v>
      </c>
      <c r="G391" s="18">
        <f>IF(ISERROR(SUMIF(M392:X392,4,M394:X394)/G389),0,SUMIF(M392:X392,4,M394:X394)/G389)</f>
        <v>0</v>
      </c>
      <c r="H391" s="18">
        <f>IF(ISERROR(SUMIF(M392:X392,5,M394:X394)/H389),0,SUMIF(M392:X392,5,M394:X394)/H389)</f>
        <v>0</v>
      </c>
      <c r="I391" s="18">
        <f>IF(ISERROR(SUMIF(M392:X392,6,M394:X394)/I389),0,SUMIF(M392:X392,6,M394:X394)/I389)</f>
        <v>0</v>
      </c>
      <c r="J391" s="16">
        <f>IF(ISERROR(SUM(M394:X394)/J389),0,SUM(M394:X394)/J389)</f>
        <v>0</v>
      </c>
      <c r="K391" s="52"/>
      <c r="L391" s="20" t="s">
        <v>7</v>
      </c>
      <c r="M391" s="22"/>
      <c r="N391" s="23"/>
      <c r="O391" s="22"/>
      <c r="P391" s="23"/>
      <c r="Q391" s="22"/>
      <c r="R391" s="23"/>
      <c r="S391" s="22"/>
      <c r="T391" s="23"/>
      <c r="U391" s="22"/>
      <c r="V391" s="23"/>
      <c r="W391" s="22"/>
      <c r="X391" s="23"/>
      <c r="Y391" s="53"/>
      <c r="AG391" s="31">
        <f>COUNTIF(M391:X391,3)</f>
        <v>0</v>
      </c>
      <c r="AI391" t="s">
        <v>23</v>
      </c>
      <c r="AJ391">
        <f>SUMIF(M392:X392,3,M393:X393)</f>
        <v>0</v>
      </c>
      <c r="AK391">
        <f>SUMIF(M392:X392,3,M394:X394)</f>
        <v>0</v>
      </c>
      <c r="AL391" t="str">
        <f aca="true" t="shared" si="373" ref="AL391:AW391">IF(M392=3,M391,"-")</f>
        <v>-</v>
      </c>
      <c r="AM391" t="str">
        <f t="shared" si="373"/>
        <v>-</v>
      </c>
      <c r="AN391" t="str">
        <f t="shared" si="373"/>
        <v>-</v>
      </c>
      <c r="AO391" t="str">
        <f t="shared" si="373"/>
        <v>-</v>
      </c>
      <c r="AP391" t="str">
        <f t="shared" si="373"/>
        <v>-</v>
      </c>
      <c r="AQ391" t="str">
        <f t="shared" si="373"/>
        <v>-</v>
      </c>
      <c r="AR391" t="str">
        <f t="shared" si="373"/>
        <v>-</v>
      </c>
      <c r="AS391" t="str">
        <f t="shared" si="373"/>
        <v>-</v>
      </c>
      <c r="AT391" t="str">
        <f t="shared" si="373"/>
        <v>-</v>
      </c>
      <c r="AU391" t="str">
        <f t="shared" si="373"/>
        <v>-</v>
      </c>
      <c r="AV391" t="str">
        <f t="shared" si="373"/>
        <v>-</v>
      </c>
      <c r="AW391" t="str">
        <f t="shared" si="373"/>
        <v>-</v>
      </c>
      <c r="AY391" s="33" t="s">
        <v>30</v>
      </c>
      <c r="AZ391" t="str">
        <f aca="true" t="shared" si="374" ref="AZ391:BK391">IF(M390=3,M392,"-")</f>
        <v>-</v>
      </c>
      <c r="BA391" t="str">
        <f t="shared" si="374"/>
        <v>-</v>
      </c>
      <c r="BB391" t="str">
        <f t="shared" si="374"/>
        <v>-</v>
      </c>
      <c r="BC391" t="str">
        <f t="shared" si="374"/>
        <v>-</v>
      </c>
      <c r="BD391" t="str">
        <f t="shared" si="374"/>
        <v>-</v>
      </c>
      <c r="BE391" t="str">
        <f t="shared" si="374"/>
        <v>-</v>
      </c>
      <c r="BF391" t="str">
        <f t="shared" si="374"/>
        <v>-</v>
      </c>
      <c r="BG391" t="str">
        <f t="shared" si="374"/>
        <v>-</v>
      </c>
      <c r="BH391" t="str">
        <f t="shared" si="374"/>
        <v>-</v>
      </c>
      <c r="BI391" t="str">
        <f t="shared" si="374"/>
        <v>-</v>
      </c>
      <c r="BJ391" t="str">
        <f t="shared" si="374"/>
        <v>-</v>
      </c>
      <c r="BK391" t="str">
        <f t="shared" si="374"/>
        <v>-</v>
      </c>
    </row>
    <row r="392" spans="2:63" ht="13.5">
      <c r="B392" s="50"/>
      <c r="C392" s="29" t="s">
        <v>19</v>
      </c>
      <c r="D392" s="3">
        <f>COUNTIF(AL389:AW389,1)</f>
        <v>0</v>
      </c>
      <c r="E392" s="3">
        <f>COUNTIF(AL390:AW390,1)</f>
        <v>0</v>
      </c>
      <c r="F392" s="3">
        <f>COUNTIF(AL391:AW391,1)</f>
        <v>0</v>
      </c>
      <c r="G392" s="3">
        <f>COUNTIF(AL392:AW392,1)</f>
        <v>0</v>
      </c>
      <c r="H392" s="3">
        <f>COUNTIF(AL393:AW393,1)</f>
        <v>0</v>
      </c>
      <c r="I392" s="3">
        <f>COUNTIF(AL394:AW394,1)</f>
        <v>0</v>
      </c>
      <c r="J392" s="13">
        <f>COUNTIF(M391:X391,1)</f>
        <v>0</v>
      </c>
      <c r="K392" s="52"/>
      <c r="L392" s="20" t="s">
        <v>9</v>
      </c>
      <c r="M392" s="22"/>
      <c r="N392" s="23"/>
      <c r="O392" s="22"/>
      <c r="P392" s="23"/>
      <c r="Q392" s="22"/>
      <c r="R392" s="23"/>
      <c r="S392" s="22"/>
      <c r="T392" s="23"/>
      <c r="U392" s="22"/>
      <c r="V392" s="23"/>
      <c r="W392" s="22"/>
      <c r="X392" s="23"/>
      <c r="Y392" s="53"/>
      <c r="AG392" s="31">
        <f>COUNTIF(M391:X391,4)</f>
        <v>0</v>
      </c>
      <c r="AI392" t="s">
        <v>24</v>
      </c>
      <c r="AJ392">
        <f>SUMIF(M392:X392,4,M393:X393)</f>
        <v>0</v>
      </c>
      <c r="AK392">
        <f>SUMIF(M392:X392,4,M394:X394)</f>
        <v>0</v>
      </c>
      <c r="AL392" t="str">
        <f aca="true" t="shared" si="375" ref="AL392:AW392">IF(M392=4,M391,"-")</f>
        <v>-</v>
      </c>
      <c r="AM392" t="str">
        <f t="shared" si="375"/>
        <v>-</v>
      </c>
      <c r="AN392" t="str">
        <f t="shared" si="375"/>
        <v>-</v>
      </c>
      <c r="AO392" t="str">
        <f t="shared" si="375"/>
        <v>-</v>
      </c>
      <c r="AP392" t="str">
        <f t="shared" si="375"/>
        <v>-</v>
      </c>
      <c r="AQ392" t="str">
        <f t="shared" si="375"/>
        <v>-</v>
      </c>
      <c r="AR392" t="str">
        <f t="shared" si="375"/>
        <v>-</v>
      </c>
      <c r="AS392" t="str">
        <f t="shared" si="375"/>
        <v>-</v>
      </c>
      <c r="AT392" t="str">
        <f t="shared" si="375"/>
        <v>-</v>
      </c>
      <c r="AU392" t="str">
        <f t="shared" si="375"/>
        <v>-</v>
      </c>
      <c r="AV392" t="str">
        <f t="shared" si="375"/>
        <v>-</v>
      </c>
      <c r="AW392" t="str">
        <f t="shared" si="375"/>
        <v>-</v>
      </c>
      <c r="AY392" s="34" t="s">
        <v>31</v>
      </c>
      <c r="AZ392" t="str">
        <f aca="true" t="shared" si="376" ref="AZ392:BK392">IF(M390=4,M392,"-")</f>
        <v>-</v>
      </c>
      <c r="BA392" t="str">
        <f t="shared" si="376"/>
        <v>-</v>
      </c>
      <c r="BB392" t="str">
        <f t="shared" si="376"/>
        <v>-</v>
      </c>
      <c r="BC392" t="str">
        <f t="shared" si="376"/>
        <v>-</v>
      </c>
      <c r="BD392" t="str">
        <f t="shared" si="376"/>
        <v>-</v>
      </c>
      <c r="BE392" t="str">
        <f t="shared" si="376"/>
        <v>-</v>
      </c>
      <c r="BF392" t="str">
        <f t="shared" si="376"/>
        <v>-</v>
      </c>
      <c r="BG392" t="str">
        <f t="shared" si="376"/>
        <v>-</v>
      </c>
      <c r="BH392" t="str">
        <f t="shared" si="376"/>
        <v>-</v>
      </c>
      <c r="BI392" t="str">
        <f t="shared" si="376"/>
        <v>-</v>
      </c>
      <c r="BJ392" t="str">
        <f t="shared" si="376"/>
        <v>-</v>
      </c>
      <c r="BK392" t="str">
        <f t="shared" si="376"/>
        <v>-</v>
      </c>
    </row>
    <row r="393" spans="2:63" ht="13.5">
      <c r="B393" s="50"/>
      <c r="C393" s="29" t="s">
        <v>20</v>
      </c>
      <c r="D393" s="3">
        <f>COUNTIF(AL389:AW389,2)</f>
        <v>0</v>
      </c>
      <c r="E393" s="3">
        <f>COUNTIF(AL390:AW390,2)</f>
        <v>0</v>
      </c>
      <c r="F393" s="3">
        <f>COUNTIF(AL391:AW391,2)</f>
        <v>0</v>
      </c>
      <c r="G393" s="3">
        <f>COUNTIF(AL392:AW392,2)</f>
        <v>0</v>
      </c>
      <c r="H393" s="3">
        <f>COUNTIF(AL393:AW393,2)</f>
        <v>0</v>
      </c>
      <c r="I393" s="3">
        <f>COUNTIF(AL394:AW394,2)</f>
        <v>0</v>
      </c>
      <c r="J393" s="13">
        <f>COUNTIF(M391:X391,2)</f>
        <v>0</v>
      </c>
      <c r="K393" s="52"/>
      <c r="L393" s="20" t="s">
        <v>6</v>
      </c>
      <c r="M393" s="24"/>
      <c r="N393" s="25"/>
      <c r="O393" s="24"/>
      <c r="P393" s="25"/>
      <c r="Q393" s="24"/>
      <c r="R393" s="25"/>
      <c r="S393" s="24"/>
      <c r="T393" s="25"/>
      <c r="U393" s="24"/>
      <c r="V393" s="25"/>
      <c r="W393" s="24"/>
      <c r="X393" s="25"/>
      <c r="Y393" s="53"/>
      <c r="AG393" s="31">
        <f>COUNTIF(M391:X391,5)</f>
        <v>0</v>
      </c>
      <c r="AI393" t="s">
        <v>25</v>
      </c>
      <c r="AJ393">
        <f>SUMIF(M392:X392,5,M393:X393)</f>
        <v>0</v>
      </c>
      <c r="AK393">
        <f>SUMIF(M392:X392,5,M394:X394)</f>
        <v>0</v>
      </c>
      <c r="AL393" t="str">
        <f aca="true" t="shared" si="377" ref="AL393:AW393">IF(M392=5,M391,"-")</f>
        <v>-</v>
      </c>
      <c r="AM393" t="str">
        <f t="shared" si="377"/>
        <v>-</v>
      </c>
      <c r="AN393" t="str">
        <f t="shared" si="377"/>
        <v>-</v>
      </c>
      <c r="AO393" t="str">
        <f t="shared" si="377"/>
        <v>-</v>
      </c>
      <c r="AP393" t="str">
        <f t="shared" si="377"/>
        <v>-</v>
      </c>
      <c r="AQ393" t="str">
        <f t="shared" si="377"/>
        <v>-</v>
      </c>
      <c r="AR393" t="str">
        <f t="shared" si="377"/>
        <v>-</v>
      </c>
      <c r="AS393" t="str">
        <f t="shared" si="377"/>
        <v>-</v>
      </c>
      <c r="AT393" t="str">
        <f t="shared" si="377"/>
        <v>-</v>
      </c>
      <c r="AU393" t="str">
        <f t="shared" si="377"/>
        <v>-</v>
      </c>
      <c r="AV393" t="str">
        <f t="shared" si="377"/>
        <v>-</v>
      </c>
      <c r="AW393" t="str">
        <f t="shared" si="377"/>
        <v>-</v>
      </c>
      <c r="AY393" s="35" t="s">
        <v>32</v>
      </c>
      <c r="AZ393" t="str">
        <f aca="true" t="shared" si="378" ref="AZ393:BK393">IF(M390=5,M392,"-")</f>
        <v>-</v>
      </c>
      <c r="BA393" t="str">
        <f t="shared" si="378"/>
        <v>-</v>
      </c>
      <c r="BB393" t="str">
        <f t="shared" si="378"/>
        <v>-</v>
      </c>
      <c r="BC393" t="str">
        <f t="shared" si="378"/>
        <v>-</v>
      </c>
      <c r="BD393" t="str">
        <f t="shared" si="378"/>
        <v>-</v>
      </c>
      <c r="BE393" t="str">
        <f t="shared" si="378"/>
        <v>-</v>
      </c>
      <c r="BF393" t="str">
        <f t="shared" si="378"/>
        <v>-</v>
      </c>
      <c r="BG393" t="str">
        <f t="shared" si="378"/>
        <v>-</v>
      </c>
      <c r="BH393" t="str">
        <f t="shared" si="378"/>
        <v>-</v>
      </c>
      <c r="BI393" t="str">
        <f t="shared" si="378"/>
        <v>-</v>
      </c>
      <c r="BJ393" t="str">
        <f t="shared" si="378"/>
        <v>-</v>
      </c>
      <c r="BK393" t="str">
        <f t="shared" si="378"/>
        <v>-</v>
      </c>
    </row>
    <row r="394" spans="2:63" ht="14.25" thickBot="1">
      <c r="B394" s="50"/>
      <c r="C394" s="30" t="s">
        <v>27</v>
      </c>
      <c r="D394" s="15">
        <f aca="true" t="shared" si="379" ref="D394:J394">IF(ISERROR(SUM(D392:D393)/D389),0,SUM(D392:D393)/D389)*100</f>
        <v>0</v>
      </c>
      <c r="E394" s="15">
        <f t="shared" si="379"/>
        <v>0</v>
      </c>
      <c r="F394" s="15">
        <f t="shared" si="379"/>
        <v>0</v>
      </c>
      <c r="G394" s="15">
        <f t="shared" si="379"/>
        <v>0</v>
      </c>
      <c r="H394" s="15">
        <f t="shared" si="379"/>
        <v>0</v>
      </c>
      <c r="I394" s="15">
        <f t="shared" si="379"/>
        <v>0</v>
      </c>
      <c r="J394" s="17">
        <f t="shared" si="379"/>
        <v>0</v>
      </c>
      <c r="K394" s="52"/>
      <c r="L394" s="21" t="s">
        <v>8</v>
      </c>
      <c r="M394" s="26"/>
      <c r="N394" s="27"/>
      <c r="O394" s="26"/>
      <c r="P394" s="27"/>
      <c r="Q394" s="26"/>
      <c r="R394" s="27"/>
      <c r="S394" s="26"/>
      <c r="T394" s="27"/>
      <c r="U394" s="26"/>
      <c r="V394" s="27"/>
      <c r="W394" s="26"/>
      <c r="X394" s="27"/>
      <c r="Y394" s="53"/>
      <c r="AG394" s="31">
        <f>COUNTIF(M391:X391,6)</f>
        <v>0</v>
      </c>
      <c r="AI394" t="s">
        <v>26</v>
      </c>
      <c r="AJ394">
        <f>SUMIF(M392:X392,6,M393:X393)</f>
        <v>0</v>
      </c>
      <c r="AK394">
        <f>SUMIF(M392:X392,6,M394:X394)</f>
        <v>0</v>
      </c>
      <c r="AL394" t="str">
        <f aca="true" t="shared" si="380" ref="AL394:AW394">IF(M392=6,M391,"-")</f>
        <v>-</v>
      </c>
      <c r="AM394" t="str">
        <f t="shared" si="380"/>
        <v>-</v>
      </c>
      <c r="AN394" t="str">
        <f t="shared" si="380"/>
        <v>-</v>
      </c>
      <c r="AO394" t="str">
        <f t="shared" si="380"/>
        <v>-</v>
      </c>
      <c r="AP394" t="str">
        <f t="shared" si="380"/>
        <v>-</v>
      </c>
      <c r="AQ394" t="str">
        <f t="shared" si="380"/>
        <v>-</v>
      </c>
      <c r="AR394" t="str">
        <f t="shared" si="380"/>
        <v>-</v>
      </c>
      <c r="AS394" t="str">
        <f t="shared" si="380"/>
        <v>-</v>
      </c>
      <c r="AT394" t="str">
        <f t="shared" si="380"/>
        <v>-</v>
      </c>
      <c r="AU394" t="str">
        <f t="shared" si="380"/>
        <v>-</v>
      </c>
      <c r="AV394" t="str">
        <f t="shared" si="380"/>
        <v>-</v>
      </c>
      <c r="AW394" t="str">
        <f t="shared" si="380"/>
        <v>-</v>
      </c>
      <c r="AY394" s="36" t="s">
        <v>33</v>
      </c>
      <c r="AZ394" t="str">
        <f aca="true" t="shared" si="381" ref="AZ394:BK394">IF(M390=6,M392,"-")</f>
        <v>-</v>
      </c>
      <c r="BA394" t="str">
        <f t="shared" si="381"/>
        <v>-</v>
      </c>
      <c r="BB394" t="str">
        <f t="shared" si="381"/>
        <v>-</v>
      </c>
      <c r="BC394" t="str">
        <f t="shared" si="381"/>
        <v>-</v>
      </c>
      <c r="BD394" t="str">
        <f t="shared" si="381"/>
        <v>-</v>
      </c>
      <c r="BE394" t="str">
        <f t="shared" si="381"/>
        <v>-</v>
      </c>
      <c r="BF394" t="str">
        <f t="shared" si="381"/>
        <v>-</v>
      </c>
      <c r="BG394" t="str">
        <f t="shared" si="381"/>
        <v>-</v>
      </c>
      <c r="BH394" t="str">
        <f t="shared" si="381"/>
        <v>-</v>
      </c>
      <c r="BI394" t="str">
        <f t="shared" si="381"/>
        <v>-</v>
      </c>
      <c r="BJ394" t="str">
        <f t="shared" si="381"/>
        <v>-</v>
      </c>
      <c r="BK394" t="str">
        <f t="shared" si="381"/>
        <v>-</v>
      </c>
    </row>
    <row r="395" spans="2:25" ht="14.25" thickBot="1">
      <c r="B395" s="54"/>
      <c r="C395" s="55"/>
      <c r="D395" s="56"/>
      <c r="E395" s="56"/>
      <c r="F395" s="56"/>
      <c r="G395" s="56"/>
      <c r="H395" s="56"/>
      <c r="I395" s="56"/>
      <c r="J395" s="56"/>
      <c r="K395" s="56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7"/>
    </row>
    <row r="397" ht="14.25" thickBot="1"/>
    <row r="398" spans="2:25" ht="13.5">
      <c r="B398" s="46"/>
      <c r="C398" s="47"/>
      <c r="D398" s="48"/>
      <c r="E398" s="48"/>
      <c r="F398" s="48"/>
      <c r="G398" s="48"/>
      <c r="H398" s="48"/>
      <c r="I398" s="48"/>
      <c r="J398" s="48"/>
      <c r="K398" s="48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9"/>
    </row>
    <row r="399" spans="2:25" ht="14.25" thickBot="1">
      <c r="B399" s="50">
        <v>20</v>
      </c>
      <c r="C399" s="144" t="s">
        <v>60</v>
      </c>
      <c r="D399" s="144"/>
      <c r="E399" s="144"/>
      <c r="F399" s="145" t="s">
        <v>62</v>
      </c>
      <c r="G399" s="143"/>
      <c r="H399" s="143"/>
      <c r="I399" s="143"/>
      <c r="J399" s="52"/>
      <c r="K399" s="5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53"/>
    </row>
    <row r="400" spans="2:25" ht="14.25" thickBot="1">
      <c r="B400" s="50"/>
      <c r="C400" s="142" t="s">
        <v>61</v>
      </c>
      <c r="D400" s="142"/>
      <c r="E400" s="142"/>
      <c r="F400" s="143"/>
      <c r="G400" s="143"/>
      <c r="H400" s="143"/>
      <c r="I400" s="143"/>
      <c r="J400" s="52"/>
      <c r="K400" s="52"/>
      <c r="L400" s="4"/>
      <c r="M400" s="5" t="s">
        <v>34</v>
      </c>
      <c r="N400" s="5" t="s">
        <v>35</v>
      </c>
      <c r="O400" s="5" t="s">
        <v>36</v>
      </c>
      <c r="P400" s="5" t="s">
        <v>37</v>
      </c>
      <c r="Q400" s="5" t="s">
        <v>38</v>
      </c>
      <c r="R400" s="11" t="s">
        <v>39</v>
      </c>
      <c r="S400" s="1"/>
      <c r="T400" s="1"/>
      <c r="U400" s="1"/>
      <c r="V400" s="1"/>
      <c r="W400" s="1"/>
      <c r="X400" s="1"/>
      <c r="Y400" s="53"/>
    </row>
    <row r="401" spans="2:25" ht="13.5">
      <c r="B401" s="50"/>
      <c r="C401" s="1"/>
      <c r="D401" s="52"/>
      <c r="E401" s="52"/>
      <c r="F401" s="52"/>
      <c r="G401" s="52"/>
      <c r="H401" s="52"/>
      <c r="I401" s="52"/>
      <c r="J401" s="52"/>
      <c r="K401" s="52"/>
      <c r="L401" s="12" t="s">
        <v>28</v>
      </c>
      <c r="M401" s="37">
        <f aca="true" t="shared" si="382" ref="M401:M406">COUNTIF(AZ409:BK409,1)</f>
        <v>0</v>
      </c>
      <c r="N401" s="37">
        <f aca="true" t="shared" si="383" ref="N401:N406">COUNTIF(AZ409:BK409,2)</f>
        <v>0</v>
      </c>
      <c r="O401" s="37">
        <f aca="true" t="shared" si="384" ref="O401:O406">COUNTIF(AZ409:BK409,3)</f>
        <v>0</v>
      </c>
      <c r="P401" s="37">
        <f aca="true" t="shared" si="385" ref="P401:P406">COUNTIF(AZ409:BK409,4)</f>
        <v>0</v>
      </c>
      <c r="Q401" s="37">
        <f aca="true" t="shared" si="386" ref="Q401:Q406">COUNTIF(AZ409:BK409,5)</f>
        <v>0</v>
      </c>
      <c r="R401" s="38">
        <f aca="true" t="shared" si="387" ref="R401:R406">COUNTIF(AZ409:BK409,6)</f>
        <v>0</v>
      </c>
      <c r="S401" s="1"/>
      <c r="T401" s="117" t="s">
        <v>43</v>
      </c>
      <c r="U401" s="118"/>
      <c r="V401" s="119" t="s">
        <v>48</v>
      </c>
      <c r="W401" s="120"/>
      <c r="X401" s="1"/>
      <c r="Y401" s="53"/>
    </row>
    <row r="402" spans="2:25" ht="14.25" thickBot="1">
      <c r="B402" s="50"/>
      <c r="C402" s="1"/>
      <c r="D402" s="52"/>
      <c r="E402" s="52"/>
      <c r="F402" s="52"/>
      <c r="G402" s="52"/>
      <c r="H402" s="52"/>
      <c r="I402" s="52"/>
      <c r="J402" s="52"/>
      <c r="K402" s="52"/>
      <c r="L402" s="39" t="s">
        <v>29</v>
      </c>
      <c r="M402" s="37">
        <f t="shared" si="382"/>
        <v>0</v>
      </c>
      <c r="N402" s="37">
        <f t="shared" si="383"/>
        <v>0</v>
      </c>
      <c r="O402" s="37">
        <f t="shared" si="384"/>
        <v>0</v>
      </c>
      <c r="P402" s="37">
        <f t="shared" si="385"/>
        <v>0</v>
      </c>
      <c r="Q402" s="37">
        <f t="shared" si="386"/>
        <v>0</v>
      </c>
      <c r="R402" s="38">
        <f t="shared" si="387"/>
        <v>0</v>
      </c>
      <c r="S402" s="1"/>
      <c r="T402" s="121" t="s">
        <v>44</v>
      </c>
      <c r="U402" s="122"/>
      <c r="V402" s="111" t="s">
        <v>46</v>
      </c>
      <c r="W402" s="112"/>
      <c r="X402" s="1"/>
      <c r="Y402" s="53"/>
    </row>
    <row r="403" spans="2:25" ht="14.25" customHeight="1" thickBot="1">
      <c r="B403" s="50"/>
      <c r="C403" s="113" t="s">
        <v>40</v>
      </c>
      <c r="D403" s="123"/>
      <c r="E403" s="138">
        <f>(COUNTIF(M411:X411,1)*10)+(COUNTIF(M411:X411,2)*8)+(COUNTIF(M411:X411,3)*6)+(COUNTIF(M411:X411,4)*4)+(COUNTIF(M411:X411,5)*2)+(COUNTIF(M411:X411,6)*1)+(W404*J409)</f>
        <v>0</v>
      </c>
      <c r="F403" s="139"/>
      <c r="G403" s="52"/>
      <c r="H403" s="52"/>
      <c r="I403" s="52"/>
      <c r="J403" s="52"/>
      <c r="K403" s="52"/>
      <c r="L403" s="40" t="s">
        <v>30</v>
      </c>
      <c r="M403" s="37">
        <f t="shared" si="382"/>
        <v>0</v>
      </c>
      <c r="N403" s="37">
        <f t="shared" si="383"/>
        <v>0</v>
      </c>
      <c r="O403" s="37">
        <f t="shared" si="384"/>
        <v>0</v>
      </c>
      <c r="P403" s="37">
        <f t="shared" si="385"/>
        <v>0</v>
      </c>
      <c r="Q403" s="37">
        <f t="shared" si="386"/>
        <v>0</v>
      </c>
      <c r="R403" s="38">
        <f t="shared" si="387"/>
        <v>0</v>
      </c>
      <c r="S403" s="1"/>
      <c r="T403" s="126" t="s">
        <v>45</v>
      </c>
      <c r="U403" s="127"/>
      <c r="V403" s="128" t="s">
        <v>47</v>
      </c>
      <c r="W403" s="129"/>
      <c r="X403" s="1"/>
      <c r="Y403" s="53"/>
    </row>
    <row r="404" spans="2:25" ht="14.25" customHeight="1" thickBot="1">
      <c r="B404" s="50"/>
      <c r="C404" s="124"/>
      <c r="D404" s="125"/>
      <c r="E404" s="140"/>
      <c r="F404" s="141"/>
      <c r="G404" s="52"/>
      <c r="H404" s="52"/>
      <c r="I404" s="52"/>
      <c r="J404" s="52"/>
      <c r="K404" s="52"/>
      <c r="L404" s="41" t="s">
        <v>31</v>
      </c>
      <c r="M404" s="37">
        <f t="shared" si="382"/>
        <v>0</v>
      </c>
      <c r="N404" s="37">
        <f t="shared" si="383"/>
        <v>0</v>
      </c>
      <c r="O404" s="37">
        <f t="shared" si="384"/>
        <v>0</v>
      </c>
      <c r="P404" s="37">
        <f t="shared" si="385"/>
        <v>0</v>
      </c>
      <c r="Q404" s="37">
        <f t="shared" si="386"/>
        <v>0</v>
      </c>
      <c r="R404" s="38">
        <f t="shared" si="387"/>
        <v>0</v>
      </c>
      <c r="S404" s="1"/>
      <c r="T404" s="130" t="s">
        <v>49</v>
      </c>
      <c r="U404" s="131"/>
      <c r="V404" s="132"/>
      <c r="W404" s="136">
        <v>0</v>
      </c>
      <c r="X404" s="1"/>
      <c r="Y404" s="53"/>
    </row>
    <row r="405" spans="2:25" ht="14.25" customHeight="1" thickBot="1">
      <c r="B405" s="50"/>
      <c r="C405" s="113" t="s">
        <v>41</v>
      </c>
      <c r="D405" s="123"/>
      <c r="E405" s="138">
        <f>IF(ISERROR(E403/J409),0,E403/J409)</f>
        <v>0</v>
      </c>
      <c r="F405" s="139"/>
      <c r="G405" s="52"/>
      <c r="H405" s="52"/>
      <c r="I405" s="52"/>
      <c r="J405" s="52"/>
      <c r="K405" s="52"/>
      <c r="L405" s="42" t="s">
        <v>32</v>
      </c>
      <c r="M405" s="37">
        <f t="shared" si="382"/>
        <v>0</v>
      </c>
      <c r="N405" s="37">
        <f t="shared" si="383"/>
        <v>0</v>
      </c>
      <c r="O405" s="37">
        <f t="shared" si="384"/>
        <v>0</v>
      </c>
      <c r="P405" s="37">
        <f t="shared" si="385"/>
        <v>0</v>
      </c>
      <c r="Q405" s="37">
        <f t="shared" si="386"/>
        <v>0</v>
      </c>
      <c r="R405" s="38">
        <f t="shared" si="387"/>
        <v>0</v>
      </c>
      <c r="S405" s="1"/>
      <c r="T405" s="133"/>
      <c r="U405" s="134"/>
      <c r="V405" s="135"/>
      <c r="W405" s="137"/>
      <c r="X405" s="1"/>
      <c r="Y405" s="53"/>
    </row>
    <row r="406" spans="2:25" ht="14.25" customHeight="1" thickBot="1">
      <c r="B406" s="50"/>
      <c r="C406" s="124"/>
      <c r="D406" s="125"/>
      <c r="E406" s="140"/>
      <c r="F406" s="141"/>
      <c r="G406" s="52"/>
      <c r="H406" s="52"/>
      <c r="I406" s="52"/>
      <c r="J406" s="52"/>
      <c r="K406" s="52"/>
      <c r="L406" s="43" t="s">
        <v>33</v>
      </c>
      <c r="M406" s="44">
        <f t="shared" si="382"/>
        <v>0</v>
      </c>
      <c r="N406" s="44">
        <f t="shared" si="383"/>
        <v>0</v>
      </c>
      <c r="O406" s="44">
        <f t="shared" si="384"/>
        <v>0</v>
      </c>
      <c r="P406" s="44">
        <f t="shared" si="385"/>
        <v>0</v>
      </c>
      <c r="Q406" s="44">
        <f t="shared" si="386"/>
        <v>0</v>
      </c>
      <c r="R406" s="45">
        <f t="shared" si="387"/>
        <v>0</v>
      </c>
      <c r="S406" s="1"/>
      <c r="T406" s="1"/>
      <c r="U406" s="1"/>
      <c r="V406" s="1"/>
      <c r="W406" s="1"/>
      <c r="X406" s="1"/>
      <c r="Y406" s="53"/>
    </row>
    <row r="407" spans="2:25" ht="14.25" thickBot="1">
      <c r="B407" s="50"/>
      <c r="C407" s="1"/>
      <c r="D407" s="52"/>
      <c r="E407" s="52"/>
      <c r="F407" s="52"/>
      <c r="G407" s="52"/>
      <c r="H407" s="52"/>
      <c r="I407" s="52"/>
      <c r="J407" s="52"/>
      <c r="K407" s="5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53"/>
    </row>
    <row r="408" spans="2:49" ht="14.25" thickBot="1">
      <c r="B408" s="50"/>
      <c r="C408" s="28"/>
      <c r="D408" s="5" t="s">
        <v>16</v>
      </c>
      <c r="E408" s="6" t="s">
        <v>0</v>
      </c>
      <c r="F408" s="7" t="s">
        <v>1</v>
      </c>
      <c r="G408" s="8" t="s">
        <v>2</v>
      </c>
      <c r="H408" s="9" t="s">
        <v>3</v>
      </c>
      <c r="I408" s="10" t="s">
        <v>4</v>
      </c>
      <c r="J408" s="11"/>
      <c r="K408" s="52"/>
      <c r="L408" s="19"/>
      <c r="M408" s="115" t="s">
        <v>10</v>
      </c>
      <c r="N408" s="116"/>
      <c r="O408" s="115" t="s">
        <v>11</v>
      </c>
      <c r="P408" s="116"/>
      <c r="Q408" s="115" t="s">
        <v>12</v>
      </c>
      <c r="R408" s="116"/>
      <c r="S408" s="115" t="s">
        <v>13</v>
      </c>
      <c r="T408" s="116"/>
      <c r="U408" s="115" t="s">
        <v>14</v>
      </c>
      <c r="V408" s="116"/>
      <c r="W408" s="115" t="s">
        <v>15</v>
      </c>
      <c r="X408" s="116"/>
      <c r="Y408" s="53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2:63" ht="13.5">
      <c r="B409" s="50"/>
      <c r="C409" s="29" t="s">
        <v>17</v>
      </c>
      <c r="D409" s="3">
        <f>COUNTIF(M412:X412,1)</f>
        <v>0</v>
      </c>
      <c r="E409" s="3">
        <f>COUNTIF(M412:X412,2)</f>
        <v>0</v>
      </c>
      <c r="F409" s="3">
        <f>COUNTIF(M412:X412,3)</f>
        <v>0</v>
      </c>
      <c r="G409" s="3">
        <f>COUNTIF(M412:X412,4)</f>
        <v>0</v>
      </c>
      <c r="H409" s="3">
        <f>COUNTIF(M412:X412,5)</f>
        <v>0</v>
      </c>
      <c r="I409" s="3">
        <f>COUNTIF(M412:X412,6)</f>
        <v>0</v>
      </c>
      <c r="J409" s="13">
        <f>SUM(D409:I409)</f>
        <v>0</v>
      </c>
      <c r="K409" s="52"/>
      <c r="L409" s="20"/>
      <c r="M409" s="61"/>
      <c r="N409" s="62"/>
      <c r="O409" s="61"/>
      <c r="P409" s="62"/>
      <c r="Q409" s="61"/>
      <c r="R409" s="62"/>
      <c r="S409" s="61"/>
      <c r="T409" s="62"/>
      <c r="U409" s="61"/>
      <c r="V409" s="62"/>
      <c r="W409" s="61"/>
      <c r="X409" s="62"/>
      <c r="Y409" s="53"/>
      <c r="AG409" s="31">
        <f>COUNTIF(M411:X411,1)</f>
        <v>0</v>
      </c>
      <c r="AI409" t="s">
        <v>21</v>
      </c>
      <c r="AJ409">
        <f>SUMIF(M412:X412,1,M413:X413)</f>
        <v>0</v>
      </c>
      <c r="AK409">
        <f>SUMIF(M412:X412,1,M414:X414)</f>
        <v>0</v>
      </c>
      <c r="AL409" t="str">
        <f aca="true" t="shared" si="388" ref="AL409:AW409">IF(M412=1,M411,"-")</f>
        <v>-</v>
      </c>
      <c r="AM409" t="str">
        <f t="shared" si="388"/>
        <v>-</v>
      </c>
      <c r="AN409" t="str">
        <f t="shared" si="388"/>
        <v>-</v>
      </c>
      <c r="AO409" t="str">
        <f t="shared" si="388"/>
        <v>-</v>
      </c>
      <c r="AP409" t="str">
        <f t="shared" si="388"/>
        <v>-</v>
      </c>
      <c r="AQ409" t="str">
        <f t="shared" si="388"/>
        <v>-</v>
      </c>
      <c r="AR409" t="str">
        <f t="shared" si="388"/>
        <v>-</v>
      </c>
      <c r="AS409" t="str">
        <f t="shared" si="388"/>
        <v>-</v>
      </c>
      <c r="AT409" t="str">
        <f t="shared" si="388"/>
        <v>-</v>
      </c>
      <c r="AU409" t="str">
        <f t="shared" si="388"/>
        <v>-</v>
      </c>
      <c r="AV409" t="str">
        <f t="shared" si="388"/>
        <v>-</v>
      </c>
      <c r="AW409" t="str">
        <f t="shared" si="388"/>
        <v>-</v>
      </c>
      <c r="AY409" t="s">
        <v>28</v>
      </c>
      <c r="AZ409" t="str">
        <f aca="true" t="shared" si="389" ref="AZ409:BK409">IF(M410=1,M412,"-")</f>
        <v>-</v>
      </c>
      <c r="BA409" t="str">
        <f t="shared" si="389"/>
        <v>-</v>
      </c>
      <c r="BB409" t="str">
        <f t="shared" si="389"/>
        <v>-</v>
      </c>
      <c r="BC409" t="str">
        <f t="shared" si="389"/>
        <v>-</v>
      </c>
      <c r="BD409" t="str">
        <f t="shared" si="389"/>
        <v>-</v>
      </c>
      <c r="BE409" t="str">
        <f t="shared" si="389"/>
        <v>-</v>
      </c>
      <c r="BF409" t="str">
        <f t="shared" si="389"/>
        <v>-</v>
      </c>
      <c r="BG409" t="str">
        <f t="shared" si="389"/>
        <v>-</v>
      </c>
      <c r="BH409" t="str">
        <f t="shared" si="389"/>
        <v>-</v>
      </c>
      <c r="BI409" t="str">
        <f t="shared" si="389"/>
        <v>-</v>
      </c>
      <c r="BJ409" t="str">
        <f t="shared" si="389"/>
        <v>-</v>
      </c>
      <c r="BK409" t="str">
        <f t="shared" si="389"/>
        <v>-</v>
      </c>
    </row>
    <row r="410" spans="2:63" ht="13.5">
      <c r="B410" s="50"/>
      <c r="C410" s="29" t="s">
        <v>6</v>
      </c>
      <c r="D410" s="18">
        <f>IF(ISERROR(SUMIF(M412:X412,1,M413:X413)/D409),0,SUMIF(M412:X412,1,M413:X413)/D409)</f>
        <v>0</v>
      </c>
      <c r="E410" s="18">
        <f>IF(ISERROR(SUMIF(M412:X412,2,M413:X413)/E409),0,SUMIF(M412:X412,2,M413:X413)/E409)</f>
        <v>0</v>
      </c>
      <c r="F410" s="18">
        <f>IF(ISERROR(SUMIF(M412:X412,3,M413:X413)/F409),0,SUMIF(M412:X412,3,M413:X413)/F409)</f>
        <v>0</v>
      </c>
      <c r="G410" s="18">
        <f>IF(ISERROR(SUMIF(M412:X412,4,M413:X413)/G409),0,SUMIF(M412:X412,4,M413:X413)/G409)</f>
        <v>0</v>
      </c>
      <c r="H410" s="18">
        <f>IF(ISERROR(SUMIF(M412:X412,5,M413:X413)/H409),0,SUMIF(M412:X412,5,M413:X413)/H409)</f>
        <v>0</v>
      </c>
      <c r="I410" s="18">
        <f>IF(ISERROR(SUMIF(M412:X412,6,M413:X413)/I409),0,SUMIF(M412:X412,6,M413:X413)/I409)</f>
        <v>0</v>
      </c>
      <c r="J410" s="16">
        <f>IF(ISERROR(SUM(M413:X413)/J409),0,SUM(M413:X413)/J409)</f>
        <v>0</v>
      </c>
      <c r="K410" s="52"/>
      <c r="L410" s="20" t="s">
        <v>5</v>
      </c>
      <c r="M410" s="22"/>
      <c r="N410" s="23"/>
      <c r="O410" s="22"/>
      <c r="P410" s="23"/>
      <c r="Q410" s="22"/>
      <c r="R410" s="23"/>
      <c r="S410" s="22"/>
      <c r="T410" s="23"/>
      <c r="U410" s="22"/>
      <c r="V410" s="23"/>
      <c r="W410" s="22"/>
      <c r="X410" s="23"/>
      <c r="Y410" s="53"/>
      <c r="AG410" s="31">
        <f>COUNTIF(M411:X411,2)</f>
        <v>0</v>
      </c>
      <c r="AI410" t="s">
        <v>22</v>
      </c>
      <c r="AJ410">
        <f>SUMIF(M412:X412,2,M413:X413)</f>
        <v>0</v>
      </c>
      <c r="AK410">
        <f>SUMIF(M412:X412,2,M414:X414)</f>
        <v>0</v>
      </c>
      <c r="AL410" t="str">
        <f aca="true" t="shared" si="390" ref="AL410:AW410">IF(M412=2,M411,"-")</f>
        <v>-</v>
      </c>
      <c r="AM410" t="str">
        <f t="shared" si="390"/>
        <v>-</v>
      </c>
      <c r="AN410" t="str">
        <f t="shared" si="390"/>
        <v>-</v>
      </c>
      <c r="AO410" t="str">
        <f t="shared" si="390"/>
        <v>-</v>
      </c>
      <c r="AP410" t="str">
        <f t="shared" si="390"/>
        <v>-</v>
      </c>
      <c r="AQ410" t="str">
        <f t="shared" si="390"/>
        <v>-</v>
      </c>
      <c r="AR410" t="str">
        <f t="shared" si="390"/>
        <v>-</v>
      </c>
      <c r="AS410" t="str">
        <f t="shared" si="390"/>
        <v>-</v>
      </c>
      <c r="AT410" t="str">
        <f t="shared" si="390"/>
        <v>-</v>
      </c>
      <c r="AU410" t="str">
        <f t="shared" si="390"/>
        <v>-</v>
      </c>
      <c r="AV410" t="str">
        <f t="shared" si="390"/>
        <v>-</v>
      </c>
      <c r="AW410" t="str">
        <f t="shared" si="390"/>
        <v>-</v>
      </c>
      <c r="AY410" s="32" t="s">
        <v>29</v>
      </c>
      <c r="AZ410" t="str">
        <f aca="true" t="shared" si="391" ref="AZ410:BK410">IF(M410=2,M412,"-")</f>
        <v>-</v>
      </c>
      <c r="BA410" t="str">
        <f t="shared" si="391"/>
        <v>-</v>
      </c>
      <c r="BB410" t="str">
        <f t="shared" si="391"/>
        <v>-</v>
      </c>
      <c r="BC410" t="str">
        <f t="shared" si="391"/>
        <v>-</v>
      </c>
      <c r="BD410" t="str">
        <f t="shared" si="391"/>
        <v>-</v>
      </c>
      <c r="BE410" t="str">
        <f t="shared" si="391"/>
        <v>-</v>
      </c>
      <c r="BF410" t="str">
        <f t="shared" si="391"/>
        <v>-</v>
      </c>
      <c r="BG410" t="str">
        <f t="shared" si="391"/>
        <v>-</v>
      </c>
      <c r="BH410" t="str">
        <f t="shared" si="391"/>
        <v>-</v>
      </c>
      <c r="BI410" t="str">
        <f t="shared" si="391"/>
        <v>-</v>
      </c>
      <c r="BJ410" t="str">
        <f t="shared" si="391"/>
        <v>-</v>
      </c>
      <c r="BK410" t="str">
        <f t="shared" si="391"/>
        <v>-</v>
      </c>
    </row>
    <row r="411" spans="2:63" ht="13.5">
      <c r="B411" s="50"/>
      <c r="C411" s="29" t="s">
        <v>18</v>
      </c>
      <c r="D411" s="18">
        <f>IF(ISERROR(SUMIF(M412:X412,1,M414:X414)/D409),0,SUMIF(M412:X412,1,M414:X414)/D409)</f>
        <v>0</v>
      </c>
      <c r="E411" s="18">
        <f>IF(ISERROR(SUMIF(M412:X412,2,M414:X414)/E409),0,SUMIF(M412:X412,2,M414:X414)/E409)</f>
        <v>0</v>
      </c>
      <c r="F411" s="18">
        <f>IF(ISERROR(SUMIF(M412:X412,3,M414:X414)/F409),0,SUMIF(M412:X412,3,M414:X414)/F409)</f>
        <v>0</v>
      </c>
      <c r="G411" s="18">
        <f>IF(ISERROR(SUMIF(M412:X412,4,M414:X414)/G409),0,SUMIF(M412:X412,4,M414:X414)/G409)</f>
        <v>0</v>
      </c>
      <c r="H411" s="18">
        <f>IF(ISERROR(SUMIF(M412:X412,5,M414:X414)/H409),0,SUMIF(M412:X412,5,M414:X414)/H409)</f>
        <v>0</v>
      </c>
      <c r="I411" s="18">
        <f>IF(ISERROR(SUMIF(M412:X412,6,M414:X414)/I409),0,SUMIF(M412:X412,6,M414:X414)/I409)</f>
        <v>0</v>
      </c>
      <c r="J411" s="16">
        <f>IF(ISERROR(SUM(M414:X414)/J409),0,SUM(M414:X414)/J409)</f>
        <v>0</v>
      </c>
      <c r="K411" s="52"/>
      <c r="L411" s="20" t="s">
        <v>7</v>
      </c>
      <c r="M411" s="22"/>
      <c r="N411" s="23"/>
      <c r="O411" s="22"/>
      <c r="P411" s="23"/>
      <c r="Q411" s="22"/>
      <c r="R411" s="23"/>
      <c r="S411" s="22"/>
      <c r="T411" s="23"/>
      <c r="U411" s="22"/>
      <c r="V411" s="23"/>
      <c r="W411" s="22"/>
      <c r="X411" s="23"/>
      <c r="Y411" s="53"/>
      <c r="AG411" s="31">
        <f>COUNTIF(M411:X411,3)</f>
        <v>0</v>
      </c>
      <c r="AI411" t="s">
        <v>23</v>
      </c>
      <c r="AJ411">
        <f>SUMIF(M412:X412,3,M413:X413)</f>
        <v>0</v>
      </c>
      <c r="AK411">
        <f>SUMIF(M412:X412,3,M414:X414)</f>
        <v>0</v>
      </c>
      <c r="AL411" t="str">
        <f aca="true" t="shared" si="392" ref="AL411:AW411">IF(M412=3,M411,"-")</f>
        <v>-</v>
      </c>
      <c r="AM411" t="str">
        <f t="shared" si="392"/>
        <v>-</v>
      </c>
      <c r="AN411" t="str">
        <f t="shared" si="392"/>
        <v>-</v>
      </c>
      <c r="AO411" t="str">
        <f t="shared" si="392"/>
        <v>-</v>
      </c>
      <c r="AP411" t="str">
        <f t="shared" si="392"/>
        <v>-</v>
      </c>
      <c r="AQ411" t="str">
        <f t="shared" si="392"/>
        <v>-</v>
      </c>
      <c r="AR411" t="str">
        <f t="shared" si="392"/>
        <v>-</v>
      </c>
      <c r="AS411" t="str">
        <f t="shared" si="392"/>
        <v>-</v>
      </c>
      <c r="AT411" t="str">
        <f t="shared" si="392"/>
        <v>-</v>
      </c>
      <c r="AU411" t="str">
        <f t="shared" si="392"/>
        <v>-</v>
      </c>
      <c r="AV411" t="str">
        <f t="shared" si="392"/>
        <v>-</v>
      </c>
      <c r="AW411" t="str">
        <f t="shared" si="392"/>
        <v>-</v>
      </c>
      <c r="AY411" s="33" t="s">
        <v>30</v>
      </c>
      <c r="AZ411" t="str">
        <f aca="true" t="shared" si="393" ref="AZ411:BK411">IF(M410=3,M412,"-")</f>
        <v>-</v>
      </c>
      <c r="BA411" t="str">
        <f t="shared" si="393"/>
        <v>-</v>
      </c>
      <c r="BB411" t="str">
        <f t="shared" si="393"/>
        <v>-</v>
      </c>
      <c r="BC411" t="str">
        <f t="shared" si="393"/>
        <v>-</v>
      </c>
      <c r="BD411" t="str">
        <f t="shared" si="393"/>
        <v>-</v>
      </c>
      <c r="BE411" t="str">
        <f t="shared" si="393"/>
        <v>-</v>
      </c>
      <c r="BF411" t="str">
        <f t="shared" si="393"/>
        <v>-</v>
      </c>
      <c r="BG411" t="str">
        <f t="shared" si="393"/>
        <v>-</v>
      </c>
      <c r="BH411" t="str">
        <f t="shared" si="393"/>
        <v>-</v>
      </c>
      <c r="BI411" t="str">
        <f t="shared" si="393"/>
        <v>-</v>
      </c>
      <c r="BJ411" t="str">
        <f t="shared" si="393"/>
        <v>-</v>
      </c>
      <c r="BK411" t="str">
        <f t="shared" si="393"/>
        <v>-</v>
      </c>
    </row>
    <row r="412" spans="2:63" ht="13.5">
      <c r="B412" s="50"/>
      <c r="C412" s="29" t="s">
        <v>19</v>
      </c>
      <c r="D412" s="3">
        <f>COUNTIF(AL409:AW409,1)</f>
        <v>0</v>
      </c>
      <c r="E412" s="3">
        <f>COUNTIF(AL410:AW410,1)</f>
        <v>0</v>
      </c>
      <c r="F412" s="3">
        <f>COUNTIF(AL411:AW411,1)</f>
        <v>0</v>
      </c>
      <c r="G412" s="3">
        <f>COUNTIF(AL412:AW412,1)</f>
        <v>0</v>
      </c>
      <c r="H412" s="3">
        <f>COUNTIF(AL413:AW413,1)</f>
        <v>0</v>
      </c>
      <c r="I412" s="3">
        <f>COUNTIF(AL414:AW414,1)</f>
        <v>0</v>
      </c>
      <c r="J412" s="13">
        <f>COUNTIF(M411:X411,1)</f>
        <v>0</v>
      </c>
      <c r="K412" s="52"/>
      <c r="L412" s="20" t="s">
        <v>9</v>
      </c>
      <c r="M412" s="22"/>
      <c r="N412" s="23"/>
      <c r="O412" s="22"/>
      <c r="P412" s="23"/>
      <c r="Q412" s="22"/>
      <c r="R412" s="23"/>
      <c r="S412" s="22"/>
      <c r="T412" s="23"/>
      <c r="U412" s="22"/>
      <c r="V412" s="23"/>
      <c r="W412" s="22"/>
      <c r="X412" s="23"/>
      <c r="Y412" s="53"/>
      <c r="AG412" s="31">
        <f>COUNTIF(M411:X411,4)</f>
        <v>0</v>
      </c>
      <c r="AI412" t="s">
        <v>24</v>
      </c>
      <c r="AJ412">
        <f>SUMIF(M412:X412,4,M413:X413)</f>
        <v>0</v>
      </c>
      <c r="AK412">
        <f>SUMIF(M412:X412,4,M414:X414)</f>
        <v>0</v>
      </c>
      <c r="AL412" t="str">
        <f aca="true" t="shared" si="394" ref="AL412:AW412">IF(M412=4,M411,"-")</f>
        <v>-</v>
      </c>
      <c r="AM412" t="str">
        <f t="shared" si="394"/>
        <v>-</v>
      </c>
      <c r="AN412" t="str">
        <f t="shared" si="394"/>
        <v>-</v>
      </c>
      <c r="AO412" t="str">
        <f t="shared" si="394"/>
        <v>-</v>
      </c>
      <c r="AP412" t="str">
        <f t="shared" si="394"/>
        <v>-</v>
      </c>
      <c r="AQ412" t="str">
        <f t="shared" si="394"/>
        <v>-</v>
      </c>
      <c r="AR412" t="str">
        <f t="shared" si="394"/>
        <v>-</v>
      </c>
      <c r="AS412" t="str">
        <f t="shared" si="394"/>
        <v>-</v>
      </c>
      <c r="AT412" t="str">
        <f t="shared" si="394"/>
        <v>-</v>
      </c>
      <c r="AU412" t="str">
        <f t="shared" si="394"/>
        <v>-</v>
      </c>
      <c r="AV412" t="str">
        <f t="shared" si="394"/>
        <v>-</v>
      </c>
      <c r="AW412" t="str">
        <f t="shared" si="394"/>
        <v>-</v>
      </c>
      <c r="AY412" s="34" t="s">
        <v>31</v>
      </c>
      <c r="AZ412" t="str">
        <f aca="true" t="shared" si="395" ref="AZ412:BK412">IF(M410=4,M412,"-")</f>
        <v>-</v>
      </c>
      <c r="BA412" t="str">
        <f t="shared" si="395"/>
        <v>-</v>
      </c>
      <c r="BB412" t="str">
        <f t="shared" si="395"/>
        <v>-</v>
      </c>
      <c r="BC412" t="str">
        <f t="shared" si="395"/>
        <v>-</v>
      </c>
      <c r="BD412" t="str">
        <f t="shared" si="395"/>
        <v>-</v>
      </c>
      <c r="BE412" t="str">
        <f t="shared" si="395"/>
        <v>-</v>
      </c>
      <c r="BF412" t="str">
        <f t="shared" si="395"/>
        <v>-</v>
      </c>
      <c r="BG412" t="str">
        <f t="shared" si="395"/>
        <v>-</v>
      </c>
      <c r="BH412" t="str">
        <f t="shared" si="395"/>
        <v>-</v>
      </c>
      <c r="BI412" t="str">
        <f t="shared" si="395"/>
        <v>-</v>
      </c>
      <c r="BJ412" t="str">
        <f t="shared" si="395"/>
        <v>-</v>
      </c>
      <c r="BK412" t="str">
        <f t="shared" si="395"/>
        <v>-</v>
      </c>
    </row>
    <row r="413" spans="2:63" ht="13.5">
      <c r="B413" s="50"/>
      <c r="C413" s="29" t="s">
        <v>20</v>
      </c>
      <c r="D413" s="3">
        <f>COUNTIF(AL409:AW409,2)</f>
        <v>0</v>
      </c>
      <c r="E413" s="3">
        <f>COUNTIF(AL410:AW410,2)</f>
        <v>0</v>
      </c>
      <c r="F413" s="3">
        <f>COUNTIF(AL411:AW411,2)</f>
        <v>0</v>
      </c>
      <c r="G413" s="3">
        <f>COUNTIF(AL412:AW412,2)</f>
        <v>0</v>
      </c>
      <c r="H413" s="3">
        <f>COUNTIF(AL413:AW413,2)</f>
        <v>0</v>
      </c>
      <c r="I413" s="3">
        <f>COUNTIF(AL414:AW414,2)</f>
        <v>0</v>
      </c>
      <c r="J413" s="13">
        <f>COUNTIF(M411:X411,2)</f>
        <v>0</v>
      </c>
      <c r="K413" s="52"/>
      <c r="L413" s="20" t="s">
        <v>6</v>
      </c>
      <c r="M413" s="24"/>
      <c r="N413" s="25"/>
      <c r="O413" s="24"/>
      <c r="P413" s="25"/>
      <c r="Q413" s="24"/>
      <c r="R413" s="25"/>
      <c r="S413" s="24"/>
      <c r="T413" s="25"/>
      <c r="U413" s="24"/>
      <c r="V413" s="25"/>
      <c r="W413" s="24"/>
      <c r="X413" s="25"/>
      <c r="Y413" s="53"/>
      <c r="AG413" s="31">
        <f>COUNTIF(M411:X411,5)</f>
        <v>0</v>
      </c>
      <c r="AI413" t="s">
        <v>25</v>
      </c>
      <c r="AJ413">
        <f>SUMIF(M412:X412,5,M413:X413)</f>
        <v>0</v>
      </c>
      <c r="AK413">
        <f>SUMIF(M412:X412,5,M414:X414)</f>
        <v>0</v>
      </c>
      <c r="AL413" t="str">
        <f aca="true" t="shared" si="396" ref="AL413:AW413">IF(M412=5,M411,"-")</f>
        <v>-</v>
      </c>
      <c r="AM413" t="str">
        <f t="shared" si="396"/>
        <v>-</v>
      </c>
      <c r="AN413" t="str">
        <f t="shared" si="396"/>
        <v>-</v>
      </c>
      <c r="AO413" t="str">
        <f t="shared" si="396"/>
        <v>-</v>
      </c>
      <c r="AP413" t="str">
        <f t="shared" si="396"/>
        <v>-</v>
      </c>
      <c r="AQ413" t="str">
        <f t="shared" si="396"/>
        <v>-</v>
      </c>
      <c r="AR413" t="str">
        <f t="shared" si="396"/>
        <v>-</v>
      </c>
      <c r="AS413" t="str">
        <f t="shared" si="396"/>
        <v>-</v>
      </c>
      <c r="AT413" t="str">
        <f t="shared" si="396"/>
        <v>-</v>
      </c>
      <c r="AU413" t="str">
        <f t="shared" si="396"/>
        <v>-</v>
      </c>
      <c r="AV413" t="str">
        <f t="shared" si="396"/>
        <v>-</v>
      </c>
      <c r="AW413" t="str">
        <f t="shared" si="396"/>
        <v>-</v>
      </c>
      <c r="AY413" s="35" t="s">
        <v>32</v>
      </c>
      <c r="AZ413" t="str">
        <f aca="true" t="shared" si="397" ref="AZ413:BK413">IF(M410=5,M412,"-")</f>
        <v>-</v>
      </c>
      <c r="BA413" t="str">
        <f t="shared" si="397"/>
        <v>-</v>
      </c>
      <c r="BB413" t="str">
        <f t="shared" si="397"/>
        <v>-</v>
      </c>
      <c r="BC413" t="str">
        <f t="shared" si="397"/>
        <v>-</v>
      </c>
      <c r="BD413" t="str">
        <f t="shared" si="397"/>
        <v>-</v>
      </c>
      <c r="BE413" t="str">
        <f t="shared" si="397"/>
        <v>-</v>
      </c>
      <c r="BF413" t="str">
        <f t="shared" si="397"/>
        <v>-</v>
      </c>
      <c r="BG413" t="str">
        <f t="shared" si="397"/>
        <v>-</v>
      </c>
      <c r="BH413" t="str">
        <f t="shared" si="397"/>
        <v>-</v>
      </c>
      <c r="BI413" t="str">
        <f t="shared" si="397"/>
        <v>-</v>
      </c>
      <c r="BJ413" t="str">
        <f t="shared" si="397"/>
        <v>-</v>
      </c>
      <c r="BK413" t="str">
        <f t="shared" si="397"/>
        <v>-</v>
      </c>
    </row>
    <row r="414" spans="2:63" ht="14.25" thickBot="1">
      <c r="B414" s="50"/>
      <c r="C414" s="30" t="s">
        <v>27</v>
      </c>
      <c r="D414" s="15">
        <f aca="true" t="shared" si="398" ref="D414:J414">IF(ISERROR(SUM(D412:D413)/D409),0,SUM(D412:D413)/D409)*100</f>
        <v>0</v>
      </c>
      <c r="E414" s="15">
        <f t="shared" si="398"/>
        <v>0</v>
      </c>
      <c r="F414" s="15">
        <f t="shared" si="398"/>
        <v>0</v>
      </c>
      <c r="G414" s="15">
        <f t="shared" si="398"/>
        <v>0</v>
      </c>
      <c r="H414" s="15">
        <f t="shared" si="398"/>
        <v>0</v>
      </c>
      <c r="I414" s="15">
        <f t="shared" si="398"/>
        <v>0</v>
      </c>
      <c r="J414" s="17">
        <f t="shared" si="398"/>
        <v>0</v>
      </c>
      <c r="K414" s="52"/>
      <c r="L414" s="21" t="s">
        <v>8</v>
      </c>
      <c r="M414" s="26"/>
      <c r="N414" s="27"/>
      <c r="O414" s="26"/>
      <c r="P414" s="27"/>
      <c r="Q414" s="26"/>
      <c r="R414" s="27"/>
      <c r="S414" s="26"/>
      <c r="T414" s="27"/>
      <c r="U414" s="26"/>
      <c r="V414" s="27"/>
      <c r="W414" s="26"/>
      <c r="X414" s="27"/>
      <c r="Y414" s="53"/>
      <c r="AG414" s="31">
        <f>COUNTIF(M411:X411,6)</f>
        <v>0</v>
      </c>
      <c r="AI414" t="s">
        <v>26</v>
      </c>
      <c r="AJ414">
        <f>SUMIF(M412:X412,6,M413:X413)</f>
        <v>0</v>
      </c>
      <c r="AK414">
        <f>SUMIF(M412:X412,6,M414:X414)</f>
        <v>0</v>
      </c>
      <c r="AL414" t="str">
        <f aca="true" t="shared" si="399" ref="AL414:AW414">IF(M412=6,M411,"-")</f>
        <v>-</v>
      </c>
      <c r="AM414" t="str">
        <f t="shared" si="399"/>
        <v>-</v>
      </c>
      <c r="AN414" t="str">
        <f t="shared" si="399"/>
        <v>-</v>
      </c>
      <c r="AO414" t="str">
        <f t="shared" si="399"/>
        <v>-</v>
      </c>
      <c r="AP414" t="str">
        <f t="shared" si="399"/>
        <v>-</v>
      </c>
      <c r="AQ414" t="str">
        <f t="shared" si="399"/>
        <v>-</v>
      </c>
      <c r="AR414" t="str">
        <f t="shared" si="399"/>
        <v>-</v>
      </c>
      <c r="AS414" t="str">
        <f t="shared" si="399"/>
        <v>-</v>
      </c>
      <c r="AT414" t="str">
        <f t="shared" si="399"/>
        <v>-</v>
      </c>
      <c r="AU414" t="str">
        <f t="shared" si="399"/>
        <v>-</v>
      </c>
      <c r="AV414" t="str">
        <f t="shared" si="399"/>
        <v>-</v>
      </c>
      <c r="AW414" t="str">
        <f t="shared" si="399"/>
        <v>-</v>
      </c>
      <c r="AY414" s="36" t="s">
        <v>33</v>
      </c>
      <c r="AZ414" t="str">
        <f aca="true" t="shared" si="400" ref="AZ414:BK414">IF(M410=6,M412,"-")</f>
        <v>-</v>
      </c>
      <c r="BA414" t="str">
        <f t="shared" si="400"/>
        <v>-</v>
      </c>
      <c r="BB414" t="str">
        <f t="shared" si="400"/>
        <v>-</v>
      </c>
      <c r="BC414" t="str">
        <f t="shared" si="400"/>
        <v>-</v>
      </c>
      <c r="BD414" t="str">
        <f t="shared" si="400"/>
        <v>-</v>
      </c>
      <c r="BE414" t="str">
        <f t="shared" si="400"/>
        <v>-</v>
      </c>
      <c r="BF414" t="str">
        <f t="shared" si="400"/>
        <v>-</v>
      </c>
      <c r="BG414" t="str">
        <f t="shared" si="400"/>
        <v>-</v>
      </c>
      <c r="BH414" t="str">
        <f t="shared" si="400"/>
        <v>-</v>
      </c>
      <c r="BI414" t="str">
        <f t="shared" si="400"/>
        <v>-</v>
      </c>
      <c r="BJ414" t="str">
        <f t="shared" si="400"/>
        <v>-</v>
      </c>
      <c r="BK414" t="str">
        <f t="shared" si="400"/>
        <v>-</v>
      </c>
    </row>
    <row r="415" spans="2:25" ht="14.25" thickBot="1">
      <c r="B415" s="54"/>
      <c r="C415" s="55"/>
      <c r="D415" s="56"/>
      <c r="E415" s="56"/>
      <c r="F415" s="56"/>
      <c r="G415" s="56"/>
      <c r="H415" s="56"/>
      <c r="I415" s="56"/>
      <c r="J415" s="56"/>
      <c r="K415" s="56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7"/>
    </row>
  </sheetData>
  <mergeCells count="455">
    <mergeCell ref="C1:E1"/>
    <mergeCell ref="C26:D26"/>
    <mergeCell ref="C10:D11"/>
    <mergeCell ref="E10:F11"/>
    <mergeCell ref="F4:J5"/>
    <mergeCell ref="E8:F9"/>
    <mergeCell ref="E6:F7"/>
    <mergeCell ref="C2:F3"/>
    <mergeCell ref="C6:D7"/>
    <mergeCell ref="C8:D9"/>
    <mergeCell ref="E383:F384"/>
    <mergeCell ref="E385:F386"/>
    <mergeCell ref="F380:I380"/>
    <mergeCell ref="C380:E380"/>
    <mergeCell ref="C383:D384"/>
    <mergeCell ref="C385:D386"/>
    <mergeCell ref="F243:I243"/>
    <mergeCell ref="F262:I262"/>
    <mergeCell ref="F242:I242"/>
    <mergeCell ref="C242:E242"/>
    <mergeCell ref="C246:D247"/>
    <mergeCell ref="C243:E243"/>
    <mergeCell ref="F261:I261"/>
    <mergeCell ref="C261:E261"/>
    <mergeCell ref="C248:D249"/>
    <mergeCell ref="C72:E72"/>
    <mergeCell ref="C58:D59"/>
    <mergeCell ref="E170:F171"/>
    <mergeCell ref="E172:F173"/>
    <mergeCell ref="F72:I72"/>
    <mergeCell ref="F110:I110"/>
    <mergeCell ref="F129:I129"/>
    <mergeCell ref="C110:E110"/>
    <mergeCell ref="C148:E148"/>
    <mergeCell ref="F147:I147"/>
    <mergeCell ref="C52:E52"/>
    <mergeCell ref="C53:E53"/>
    <mergeCell ref="C71:E71"/>
    <mergeCell ref="F52:I52"/>
    <mergeCell ref="F71:I71"/>
    <mergeCell ref="F53:I53"/>
    <mergeCell ref="E58:F59"/>
    <mergeCell ref="E56:F57"/>
    <mergeCell ref="C56:D57"/>
    <mergeCell ref="W38:W39"/>
    <mergeCell ref="T38:V39"/>
    <mergeCell ref="F33:I33"/>
    <mergeCell ref="C28:M28"/>
    <mergeCell ref="F34:I34"/>
    <mergeCell ref="E37:F38"/>
    <mergeCell ref="E39:F40"/>
    <mergeCell ref="C29:M29"/>
    <mergeCell ref="C30:M30"/>
    <mergeCell ref="T35:U35"/>
    <mergeCell ref="U42:V42"/>
    <mergeCell ref="W42:X42"/>
    <mergeCell ref="M42:N42"/>
    <mergeCell ref="O42:P42"/>
    <mergeCell ref="Q42:R42"/>
    <mergeCell ref="S42:T42"/>
    <mergeCell ref="T36:U36"/>
    <mergeCell ref="T37:U37"/>
    <mergeCell ref="V36:W36"/>
    <mergeCell ref="V35:W35"/>
    <mergeCell ref="V37:W37"/>
    <mergeCell ref="C129:E129"/>
    <mergeCell ref="C113:D114"/>
    <mergeCell ref="C115:D116"/>
    <mergeCell ref="E113:F114"/>
    <mergeCell ref="E115:F116"/>
    <mergeCell ref="C33:E33"/>
    <mergeCell ref="C37:D38"/>
    <mergeCell ref="C39:D40"/>
    <mergeCell ref="C34:E34"/>
    <mergeCell ref="D27:M27"/>
    <mergeCell ref="F148:I148"/>
    <mergeCell ref="C132:D133"/>
    <mergeCell ref="C153:D154"/>
    <mergeCell ref="C151:D152"/>
    <mergeCell ref="C134:D135"/>
    <mergeCell ref="E132:F133"/>
    <mergeCell ref="E134:F135"/>
    <mergeCell ref="C147:E147"/>
    <mergeCell ref="M137:N137"/>
    <mergeCell ref="V150:W150"/>
    <mergeCell ref="T150:U150"/>
    <mergeCell ref="E151:F152"/>
    <mergeCell ref="E153:F154"/>
    <mergeCell ref="T152:V153"/>
    <mergeCell ref="W152:W153"/>
    <mergeCell ref="V170:W170"/>
    <mergeCell ref="T170:U170"/>
    <mergeCell ref="C170:D171"/>
    <mergeCell ref="F167:I167"/>
    <mergeCell ref="W171:W172"/>
    <mergeCell ref="C172:D173"/>
    <mergeCell ref="V169:W169"/>
    <mergeCell ref="T169:U169"/>
    <mergeCell ref="V168:W168"/>
    <mergeCell ref="T168:U168"/>
    <mergeCell ref="C186:E186"/>
    <mergeCell ref="F185:I185"/>
    <mergeCell ref="C185:E185"/>
    <mergeCell ref="F186:I186"/>
    <mergeCell ref="O194:P194"/>
    <mergeCell ref="M194:N194"/>
    <mergeCell ref="V188:W188"/>
    <mergeCell ref="T188:U188"/>
    <mergeCell ref="T190:V191"/>
    <mergeCell ref="W190:W191"/>
    <mergeCell ref="Q194:R194"/>
    <mergeCell ref="S194:T194"/>
    <mergeCell ref="U194:V194"/>
    <mergeCell ref="W194:X194"/>
    <mergeCell ref="V206:W206"/>
    <mergeCell ref="T206:U206"/>
    <mergeCell ref="C205:E205"/>
    <mergeCell ref="F204:I204"/>
    <mergeCell ref="C204:E204"/>
    <mergeCell ref="F205:I205"/>
    <mergeCell ref="C208:D209"/>
    <mergeCell ref="V207:W207"/>
    <mergeCell ref="T207:U207"/>
    <mergeCell ref="E208:F209"/>
    <mergeCell ref="T208:U208"/>
    <mergeCell ref="V208:W208"/>
    <mergeCell ref="T209:V210"/>
    <mergeCell ref="W209:W210"/>
    <mergeCell ref="C210:D211"/>
    <mergeCell ref="W213:X213"/>
    <mergeCell ref="U213:V213"/>
    <mergeCell ref="S213:T213"/>
    <mergeCell ref="Q213:R213"/>
    <mergeCell ref="S232:T232"/>
    <mergeCell ref="Q232:R232"/>
    <mergeCell ref="V225:W225"/>
    <mergeCell ref="T225:U225"/>
    <mergeCell ref="V226:W226"/>
    <mergeCell ref="O232:P232"/>
    <mergeCell ref="M232:N232"/>
    <mergeCell ref="V246:W246"/>
    <mergeCell ref="T246:U246"/>
    <mergeCell ref="T244:U244"/>
    <mergeCell ref="V244:W244"/>
    <mergeCell ref="T245:U245"/>
    <mergeCell ref="V245:W245"/>
    <mergeCell ref="W232:X232"/>
    <mergeCell ref="U232:V232"/>
    <mergeCell ref="C265:D266"/>
    <mergeCell ref="V265:W265"/>
    <mergeCell ref="T265:U265"/>
    <mergeCell ref="E265:F266"/>
    <mergeCell ref="F300:I300"/>
    <mergeCell ref="T282:U282"/>
    <mergeCell ref="W247:W248"/>
    <mergeCell ref="T247:V248"/>
    <mergeCell ref="E246:F247"/>
    <mergeCell ref="E248:F249"/>
    <mergeCell ref="W266:W267"/>
    <mergeCell ref="T266:V267"/>
    <mergeCell ref="E267:F268"/>
    <mergeCell ref="T149:U149"/>
    <mergeCell ref="V149:W149"/>
    <mergeCell ref="C300:E300"/>
    <mergeCell ref="V283:W283"/>
    <mergeCell ref="T283:U283"/>
    <mergeCell ref="V282:W282"/>
    <mergeCell ref="C299:E299"/>
    <mergeCell ref="F299:I299"/>
    <mergeCell ref="E284:F285"/>
    <mergeCell ref="E286:F287"/>
    <mergeCell ref="O137:P137"/>
    <mergeCell ref="Q137:R137"/>
    <mergeCell ref="S137:T137"/>
    <mergeCell ref="T132:U132"/>
    <mergeCell ref="U137:V137"/>
    <mergeCell ref="V132:W132"/>
    <mergeCell ref="T133:V134"/>
    <mergeCell ref="W133:W134"/>
    <mergeCell ref="W137:X137"/>
    <mergeCell ref="T130:U130"/>
    <mergeCell ref="V130:W130"/>
    <mergeCell ref="T131:U131"/>
    <mergeCell ref="V131:W131"/>
    <mergeCell ref="U118:V118"/>
    <mergeCell ref="W118:X118"/>
    <mergeCell ref="C128:E128"/>
    <mergeCell ref="F128:I128"/>
    <mergeCell ref="M118:N118"/>
    <mergeCell ref="O118:P118"/>
    <mergeCell ref="Q118:R118"/>
    <mergeCell ref="S118:T118"/>
    <mergeCell ref="T111:U111"/>
    <mergeCell ref="V111:W111"/>
    <mergeCell ref="T112:U112"/>
    <mergeCell ref="V112:W112"/>
    <mergeCell ref="T113:U113"/>
    <mergeCell ref="V113:W113"/>
    <mergeCell ref="T114:V115"/>
    <mergeCell ref="W114:W115"/>
    <mergeCell ref="U99:V99"/>
    <mergeCell ref="W99:X99"/>
    <mergeCell ref="C109:E109"/>
    <mergeCell ref="F109:I109"/>
    <mergeCell ref="M99:N99"/>
    <mergeCell ref="O99:P99"/>
    <mergeCell ref="Q99:R99"/>
    <mergeCell ref="S99:T99"/>
    <mergeCell ref="T94:U94"/>
    <mergeCell ref="V94:W94"/>
    <mergeCell ref="T95:V96"/>
    <mergeCell ref="W95:W96"/>
    <mergeCell ref="C96:D97"/>
    <mergeCell ref="E94:F95"/>
    <mergeCell ref="E96:F97"/>
    <mergeCell ref="C91:E91"/>
    <mergeCell ref="F91:I91"/>
    <mergeCell ref="C94:D95"/>
    <mergeCell ref="T92:U92"/>
    <mergeCell ref="V92:W92"/>
    <mergeCell ref="T93:U93"/>
    <mergeCell ref="V93:W93"/>
    <mergeCell ref="U80:V80"/>
    <mergeCell ref="W80:X80"/>
    <mergeCell ref="C90:E90"/>
    <mergeCell ref="F90:I90"/>
    <mergeCell ref="M80:N80"/>
    <mergeCell ref="O80:P80"/>
    <mergeCell ref="Q80:R80"/>
    <mergeCell ref="S80:T80"/>
    <mergeCell ref="C75:D76"/>
    <mergeCell ref="T75:U75"/>
    <mergeCell ref="V75:W75"/>
    <mergeCell ref="T76:V77"/>
    <mergeCell ref="W76:W77"/>
    <mergeCell ref="C77:D78"/>
    <mergeCell ref="E75:F76"/>
    <mergeCell ref="E77:F78"/>
    <mergeCell ref="T56:U56"/>
    <mergeCell ref="V56:W56"/>
    <mergeCell ref="T57:V58"/>
    <mergeCell ref="T74:U74"/>
    <mergeCell ref="V74:W74"/>
    <mergeCell ref="S61:T61"/>
    <mergeCell ref="U61:V61"/>
    <mergeCell ref="W57:W58"/>
    <mergeCell ref="M61:N61"/>
    <mergeCell ref="O61:P61"/>
    <mergeCell ref="Q61:R61"/>
    <mergeCell ref="C340:E340"/>
    <mergeCell ref="F339:I339"/>
    <mergeCell ref="C339:E339"/>
    <mergeCell ref="E325:F326"/>
    <mergeCell ref="F340:I340"/>
    <mergeCell ref="C167:E167"/>
    <mergeCell ref="Q156:R156"/>
    <mergeCell ref="V323:W323"/>
    <mergeCell ref="T323:U323"/>
    <mergeCell ref="C323:D324"/>
    <mergeCell ref="E323:F324"/>
    <mergeCell ref="W324:W325"/>
    <mergeCell ref="C325:D326"/>
    <mergeCell ref="C360:E360"/>
    <mergeCell ref="V342:W342"/>
    <mergeCell ref="T342:U342"/>
    <mergeCell ref="V341:W341"/>
    <mergeCell ref="T341:U341"/>
    <mergeCell ref="C359:E359"/>
    <mergeCell ref="F359:I359"/>
    <mergeCell ref="E343:F344"/>
    <mergeCell ref="E345:F346"/>
    <mergeCell ref="F360:I360"/>
    <mergeCell ref="V322:W322"/>
    <mergeCell ref="T322:U322"/>
    <mergeCell ref="V321:W321"/>
    <mergeCell ref="T321:U321"/>
    <mergeCell ref="W156:X156"/>
    <mergeCell ref="C166:E166"/>
    <mergeCell ref="F166:I166"/>
    <mergeCell ref="W61:X61"/>
    <mergeCell ref="V73:W73"/>
    <mergeCell ref="T151:U151"/>
    <mergeCell ref="V151:W151"/>
    <mergeCell ref="T73:U73"/>
    <mergeCell ref="U156:V156"/>
    <mergeCell ref="S156:T156"/>
    <mergeCell ref="O156:P156"/>
    <mergeCell ref="M156:N156"/>
    <mergeCell ref="M175:N175"/>
    <mergeCell ref="O175:P175"/>
    <mergeCell ref="Q175:R175"/>
    <mergeCell ref="S175:T175"/>
    <mergeCell ref="U175:V175"/>
    <mergeCell ref="W175:X175"/>
    <mergeCell ref="T171:V172"/>
    <mergeCell ref="V189:W189"/>
    <mergeCell ref="V187:W187"/>
    <mergeCell ref="T187:U187"/>
    <mergeCell ref="C191:D192"/>
    <mergeCell ref="T189:U189"/>
    <mergeCell ref="C189:D190"/>
    <mergeCell ref="E189:F190"/>
    <mergeCell ref="E191:F192"/>
    <mergeCell ref="M213:N213"/>
    <mergeCell ref="O213:P213"/>
    <mergeCell ref="E210:F211"/>
    <mergeCell ref="T226:U226"/>
    <mergeCell ref="C224:E224"/>
    <mergeCell ref="F223:I223"/>
    <mergeCell ref="C223:E223"/>
    <mergeCell ref="F224:I224"/>
    <mergeCell ref="C227:D228"/>
    <mergeCell ref="T227:U227"/>
    <mergeCell ref="V227:W227"/>
    <mergeCell ref="T228:V229"/>
    <mergeCell ref="W228:W229"/>
    <mergeCell ref="C229:D230"/>
    <mergeCell ref="E227:F228"/>
    <mergeCell ref="E229:F230"/>
    <mergeCell ref="M251:N251"/>
    <mergeCell ref="O251:P251"/>
    <mergeCell ref="F320:I320"/>
    <mergeCell ref="C262:E262"/>
    <mergeCell ref="C267:D268"/>
    <mergeCell ref="M270:N270"/>
    <mergeCell ref="O270:P270"/>
    <mergeCell ref="C286:D287"/>
    <mergeCell ref="C284:D285"/>
    <mergeCell ref="C305:D306"/>
    <mergeCell ref="Q251:R251"/>
    <mergeCell ref="S251:T251"/>
    <mergeCell ref="U251:V251"/>
    <mergeCell ref="W251:X251"/>
    <mergeCell ref="T263:U263"/>
    <mergeCell ref="V263:W263"/>
    <mergeCell ref="T264:U264"/>
    <mergeCell ref="V264:W264"/>
    <mergeCell ref="V284:W284"/>
    <mergeCell ref="T285:V286"/>
    <mergeCell ref="W285:W286"/>
    <mergeCell ref="T284:U284"/>
    <mergeCell ref="W270:X270"/>
    <mergeCell ref="C280:E280"/>
    <mergeCell ref="F280:I280"/>
    <mergeCell ref="C281:E281"/>
    <mergeCell ref="Q270:R270"/>
    <mergeCell ref="S270:T270"/>
    <mergeCell ref="U270:V270"/>
    <mergeCell ref="F281:I281"/>
    <mergeCell ref="Q289:R289"/>
    <mergeCell ref="O289:P289"/>
    <mergeCell ref="M289:N289"/>
    <mergeCell ref="V303:W303"/>
    <mergeCell ref="S289:T289"/>
    <mergeCell ref="W304:W305"/>
    <mergeCell ref="U289:V289"/>
    <mergeCell ref="W289:X289"/>
    <mergeCell ref="V302:W302"/>
    <mergeCell ref="T302:U302"/>
    <mergeCell ref="V301:W301"/>
    <mergeCell ref="T301:U301"/>
    <mergeCell ref="T303:U303"/>
    <mergeCell ref="C303:D304"/>
    <mergeCell ref="E303:F304"/>
    <mergeCell ref="E305:F306"/>
    <mergeCell ref="T304:V305"/>
    <mergeCell ref="W308:X308"/>
    <mergeCell ref="C319:E319"/>
    <mergeCell ref="F319:I319"/>
    <mergeCell ref="C320:E320"/>
    <mergeCell ref="U308:V308"/>
    <mergeCell ref="S308:T308"/>
    <mergeCell ref="Q308:R308"/>
    <mergeCell ref="O308:P308"/>
    <mergeCell ref="M308:N308"/>
    <mergeCell ref="M328:N328"/>
    <mergeCell ref="O328:P328"/>
    <mergeCell ref="Q328:R328"/>
    <mergeCell ref="S328:T328"/>
    <mergeCell ref="U328:V328"/>
    <mergeCell ref="W328:X328"/>
    <mergeCell ref="T324:V325"/>
    <mergeCell ref="V343:W343"/>
    <mergeCell ref="T344:V345"/>
    <mergeCell ref="W344:W345"/>
    <mergeCell ref="C345:D346"/>
    <mergeCell ref="T343:U343"/>
    <mergeCell ref="C343:D344"/>
    <mergeCell ref="O348:P348"/>
    <mergeCell ref="M348:N348"/>
    <mergeCell ref="T362:U362"/>
    <mergeCell ref="V362:W362"/>
    <mergeCell ref="U348:V348"/>
    <mergeCell ref="W348:X348"/>
    <mergeCell ref="S348:T348"/>
    <mergeCell ref="Q348:R348"/>
    <mergeCell ref="V361:W361"/>
    <mergeCell ref="T361:U361"/>
    <mergeCell ref="C363:D364"/>
    <mergeCell ref="T363:U363"/>
    <mergeCell ref="V363:W363"/>
    <mergeCell ref="T364:V365"/>
    <mergeCell ref="W364:W365"/>
    <mergeCell ref="C365:D366"/>
    <mergeCell ref="E363:F364"/>
    <mergeCell ref="E365:F366"/>
    <mergeCell ref="U368:V368"/>
    <mergeCell ref="W368:X368"/>
    <mergeCell ref="C379:E379"/>
    <mergeCell ref="F379:I379"/>
    <mergeCell ref="S368:T368"/>
    <mergeCell ref="Q368:R368"/>
    <mergeCell ref="O368:P368"/>
    <mergeCell ref="M368:N368"/>
    <mergeCell ref="T381:U381"/>
    <mergeCell ref="V381:W381"/>
    <mergeCell ref="T382:U382"/>
    <mergeCell ref="V382:W382"/>
    <mergeCell ref="T383:U383"/>
    <mergeCell ref="V383:W383"/>
    <mergeCell ref="T384:V385"/>
    <mergeCell ref="W384:W385"/>
    <mergeCell ref="U388:V388"/>
    <mergeCell ref="W388:X388"/>
    <mergeCell ref="C399:E399"/>
    <mergeCell ref="F399:I399"/>
    <mergeCell ref="S388:T388"/>
    <mergeCell ref="Q388:R388"/>
    <mergeCell ref="O388:P388"/>
    <mergeCell ref="M388:N388"/>
    <mergeCell ref="C400:E400"/>
    <mergeCell ref="T401:U401"/>
    <mergeCell ref="V401:W401"/>
    <mergeCell ref="T402:U402"/>
    <mergeCell ref="V402:W402"/>
    <mergeCell ref="F400:I400"/>
    <mergeCell ref="S408:T408"/>
    <mergeCell ref="C403:D404"/>
    <mergeCell ref="T403:U403"/>
    <mergeCell ref="V403:W403"/>
    <mergeCell ref="T404:V405"/>
    <mergeCell ref="W404:W405"/>
    <mergeCell ref="C405:D406"/>
    <mergeCell ref="E403:F404"/>
    <mergeCell ref="E405:F406"/>
    <mergeCell ref="G3:I3"/>
    <mergeCell ref="U408:V408"/>
    <mergeCell ref="W408:X408"/>
    <mergeCell ref="T54:U54"/>
    <mergeCell ref="V54:W54"/>
    <mergeCell ref="T55:U55"/>
    <mergeCell ref="V55:W55"/>
    <mergeCell ref="M408:N408"/>
    <mergeCell ref="O408:P408"/>
    <mergeCell ref="Q408:R408"/>
  </mergeCells>
  <printOptions/>
  <pageMargins left="0.88" right="0.75" top="0.53" bottom="0.54" header="0.512" footer="0.512"/>
  <pageSetup orientation="landscape" paperSize="9" r:id="rId2"/>
  <rowBreaks count="1" manualBreakCount="1">
    <brk id="30" min="1" max="24" man="1"/>
  </rowBreaks>
  <colBreaks count="1" manualBreakCount="1">
    <brk id="25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佐藤英臣</dc:creator>
  <cp:keywords/>
  <dc:description/>
  <cp:lastModifiedBy>佐藤英臣</cp:lastModifiedBy>
  <cp:lastPrinted>2000-10-07T00:56:54Z</cp:lastPrinted>
  <dcterms:created xsi:type="dcterms:W3CDTF">2000-10-01T23:28:29Z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